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40" windowHeight="13605" tabRatio="500" activeTab="3"/>
  </bookViews>
  <sheets>
    <sheet name="Girls U11" sheetId="1" r:id="rId1"/>
    <sheet name="Boys U11" sheetId="2" r:id="rId2"/>
    <sheet name="Girls U13" sheetId="3" r:id="rId3"/>
    <sheet name="Boys U13" sheetId="4" r:id="rId4"/>
    <sheet name="Boys U15" sheetId="5" state="hidden" r:id="rId5"/>
    <sheet name="Girls U15" sheetId="6" state="hidden" r:id="rId6"/>
    <sheet name="U15 Results" sheetId="7" r:id="rId7"/>
    <sheet name="U15 All Rounder" sheetId="8" r:id="rId8"/>
    <sheet name="Results by event" sheetId="9" r:id="rId9"/>
    <sheet name="Summary Results" sheetId="10" r:id="rId10"/>
    <sheet name="Overall 1 &amp; 2" sheetId="11" r:id="rId11"/>
    <sheet name="Non-Scoring" sheetId="12" r:id="rId12"/>
    <sheet name="Sheet1" sheetId="13" r:id="rId13"/>
  </sheets>
  <externalReferences>
    <externalReference r:id="rId16"/>
  </externalReferences>
  <definedNames>
    <definedName name="PAGE1">#REF!</definedName>
    <definedName name="PAGE2">#REF!</definedName>
  </definedNames>
  <calcPr fullCalcOnLoad="1"/>
</workbook>
</file>

<file path=xl/comments8.xml><?xml version="1.0" encoding="utf-8"?>
<comments xmlns="http://schemas.openxmlformats.org/spreadsheetml/2006/main">
  <authors>
    <author/>
  </authors>
  <commentList>
    <comment ref="J4" authorId="0">
      <text>
        <r>
          <rPr>
            <b/>
            <sz val="8"/>
            <color indexed="55"/>
            <rFont val="Tahoma"/>
            <family val="0"/>
          </rPr>
          <t xml:space="preserve">Ian Robinson:
</t>
        </r>
        <r>
          <rPr>
            <sz val="8"/>
            <color indexed="55"/>
            <rFont val="Tahoma"/>
            <family val="0"/>
          </rPr>
          <t>Top 4 from each team
+ paarlauf
+ relay</t>
        </r>
      </text>
    </comment>
  </commentList>
</comments>
</file>

<file path=xl/sharedStrings.xml><?xml version="1.0" encoding="utf-8"?>
<sst xmlns="http://schemas.openxmlformats.org/spreadsheetml/2006/main" count="1722" uniqueCount="348">
  <si>
    <t xml:space="preserve">Venue : </t>
  </si>
  <si>
    <t>Kidlington Sports Centre</t>
  </si>
  <si>
    <t xml:space="preserve">Date - </t>
  </si>
  <si>
    <t>Boys U 11</t>
  </si>
  <si>
    <t>Obstacle Race</t>
  </si>
  <si>
    <t>Time</t>
  </si>
  <si>
    <t>Points</t>
  </si>
  <si>
    <t>One Lap</t>
  </si>
  <si>
    <t>A - Name</t>
  </si>
  <si>
    <t>B - Name</t>
  </si>
  <si>
    <t>C - Name</t>
  </si>
  <si>
    <t>D - Name</t>
  </si>
  <si>
    <t>Total Time</t>
  </si>
  <si>
    <t>Speed Bounce</t>
  </si>
  <si>
    <t>Number</t>
  </si>
  <si>
    <t>Total Number</t>
  </si>
  <si>
    <t>Long jump</t>
  </si>
  <si>
    <t>Distance</t>
  </si>
  <si>
    <t>Total Distance</t>
  </si>
  <si>
    <t>Three Laps</t>
  </si>
  <si>
    <t>Javelin</t>
  </si>
  <si>
    <t>4 x 1 Lap Relay</t>
  </si>
  <si>
    <t>Time - Heat 1</t>
  </si>
  <si>
    <t>Time - Heat 2</t>
  </si>
  <si>
    <t>Total Points</t>
  </si>
  <si>
    <t>Girls U 11</t>
  </si>
  <si>
    <t>Long Jump</t>
  </si>
  <si>
    <t>Boys U 13</t>
  </si>
  <si>
    <t>Two Laps</t>
  </si>
  <si>
    <t>Six Lap</t>
  </si>
  <si>
    <t>Shot Putt</t>
  </si>
  <si>
    <t>8 Laps Paarlauf</t>
  </si>
  <si>
    <t>4 x 2 Laps Relay</t>
  </si>
  <si>
    <t>Girls U 13</t>
  </si>
  <si>
    <t>4x2 Laps Relay</t>
  </si>
  <si>
    <t>Boys U 15</t>
  </si>
  <si>
    <t>Abingdon</t>
  </si>
  <si>
    <t>Banbury</t>
  </si>
  <si>
    <t>Bicester</t>
  </si>
  <si>
    <t>Goring &amp; Wallingford</t>
  </si>
  <si>
    <t>Oxford</t>
  </si>
  <si>
    <t>Radley</t>
  </si>
  <si>
    <t>Witney</t>
  </si>
  <si>
    <t>T Downs</t>
  </si>
  <si>
    <t>E - Name</t>
  </si>
  <si>
    <t>F - Name</t>
  </si>
  <si>
    <t>G - Name</t>
  </si>
  <si>
    <t>H - Name</t>
  </si>
  <si>
    <t>I - Name</t>
  </si>
  <si>
    <t>J - Name</t>
  </si>
  <si>
    <t>Four Laps</t>
  </si>
  <si>
    <t>Triple Jump</t>
  </si>
  <si>
    <t>J Benfield</t>
  </si>
  <si>
    <t>Paarlauf</t>
  </si>
  <si>
    <t>Girls U 15</t>
  </si>
  <si>
    <t>Vertical Jump</t>
  </si>
  <si>
    <t>U 15 G</t>
  </si>
  <si>
    <t>2 Lap</t>
  </si>
  <si>
    <t>U15 B</t>
  </si>
  <si>
    <t>U15G</t>
  </si>
  <si>
    <t>4 Lap</t>
  </si>
  <si>
    <t>U15 G</t>
  </si>
  <si>
    <t>Shot</t>
  </si>
  <si>
    <t xml:space="preserve">U15B </t>
  </si>
  <si>
    <t xml:space="preserve">U15 B </t>
  </si>
  <si>
    <t xml:space="preserve">U15G </t>
  </si>
  <si>
    <t>Relay</t>
  </si>
  <si>
    <t>U15B</t>
  </si>
  <si>
    <t>Oxfordshire Sports Hall League</t>
  </si>
  <si>
    <t>Venue</t>
  </si>
  <si>
    <t>Under 15 Boys All Rounder Competition</t>
  </si>
  <si>
    <t>Name</t>
  </si>
  <si>
    <t>Club</t>
  </si>
  <si>
    <t>Sex</t>
  </si>
  <si>
    <t>S. Bounce.</t>
  </si>
  <si>
    <t>Boys</t>
  </si>
  <si>
    <t>Top</t>
  </si>
  <si>
    <t>2nd</t>
  </si>
  <si>
    <t>3rd</t>
  </si>
  <si>
    <t>4th</t>
  </si>
  <si>
    <t>Total</t>
  </si>
  <si>
    <t>Date:</t>
  </si>
  <si>
    <t>Under 15's All Rounder Competition</t>
  </si>
  <si>
    <t>Girls</t>
  </si>
  <si>
    <t>Under 11</t>
  </si>
  <si>
    <t>Under 13</t>
  </si>
  <si>
    <t>Under 15</t>
  </si>
  <si>
    <t>Summary of Results</t>
  </si>
  <si>
    <t>Totals</t>
  </si>
  <si>
    <t>Position</t>
  </si>
  <si>
    <t>OVERALL RESULTS</t>
  </si>
  <si>
    <t>Event 1</t>
  </si>
  <si>
    <t>Event 2</t>
  </si>
  <si>
    <t>Event 1 &amp; 2</t>
  </si>
  <si>
    <t>Overall Position</t>
  </si>
  <si>
    <t>Non Scoring</t>
  </si>
  <si>
    <t>Long Jump U11B</t>
  </si>
  <si>
    <t>J Sands</t>
  </si>
  <si>
    <t>O Fosdike</t>
  </si>
  <si>
    <t>C DeBresser</t>
  </si>
  <si>
    <t>E Shayler</t>
  </si>
  <si>
    <t>E Frost</t>
  </si>
  <si>
    <t>S Morgan</t>
  </si>
  <si>
    <t>D Egerton</t>
  </si>
  <si>
    <t>S N-Gagg</t>
  </si>
  <si>
    <t>A Cookson</t>
  </si>
  <si>
    <t>J Marah</t>
  </si>
  <si>
    <t>A Wilkins</t>
  </si>
  <si>
    <t>R Moss</t>
  </si>
  <si>
    <t>E Smith</t>
  </si>
  <si>
    <t>C Linton</t>
  </si>
  <si>
    <t>H Hill</t>
  </si>
  <si>
    <t>C Snelling</t>
  </si>
  <si>
    <t>J Hodges</t>
  </si>
  <si>
    <t>S Cheeseman</t>
  </si>
  <si>
    <t>J Green</t>
  </si>
  <si>
    <t>R Haverly</t>
  </si>
  <si>
    <t>G Mansell</t>
  </si>
  <si>
    <t>O Dyer</t>
  </si>
  <si>
    <t>F Haynes</t>
  </si>
  <si>
    <t>F Soutar</t>
  </si>
  <si>
    <t>A Jones</t>
  </si>
  <si>
    <t>J Campbell</t>
  </si>
  <si>
    <t>E Franklin</t>
  </si>
  <si>
    <t>K Legg</t>
  </si>
  <si>
    <t>N Bassuk</t>
  </si>
  <si>
    <t>N Odiase</t>
  </si>
  <si>
    <t>R Ashfaq</t>
  </si>
  <si>
    <t>N Norberg</t>
  </si>
  <si>
    <t>B Faye</t>
  </si>
  <si>
    <t>J Tipping</t>
  </si>
  <si>
    <t>J King</t>
  </si>
  <si>
    <t>C Rice</t>
  </si>
  <si>
    <t>B Smith</t>
  </si>
  <si>
    <t>R Jones</t>
  </si>
  <si>
    <t>R Ahmed</t>
  </si>
  <si>
    <t>E Ferris</t>
  </si>
  <si>
    <t>M Boswell</t>
  </si>
  <si>
    <t>L Boulton</t>
  </si>
  <si>
    <t>F Stoermer</t>
  </si>
  <si>
    <t>L Bouton</t>
  </si>
  <si>
    <t>J Sucksmith</t>
  </si>
  <si>
    <t>T Wightman</t>
  </si>
  <si>
    <t>J Taylor</t>
  </si>
  <si>
    <t>E Lockwood</t>
  </si>
  <si>
    <t>N Herbert</t>
  </si>
  <si>
    <t>A Townsend</t>
  </si>
  <si>
    <t>J Bishop</t>
  </si>
  <si>
    <t>L Roberts</t>
  </si>
  <si>
    <t>G Burch</t>
  </si>
  <si>
    <t>T Read</t>
  </si>
  <si>
    <t>L Titterton</t>
  </si>
  <si>
    <t>W Allen</t>
  </si>
  <si>
    <t>J Pollard</t>
  </si>
  <si>
    <t>L Stewart</t>
  </si>
  <si>
    <t>O Wright</t>
  </si>
  <si>
    <t>A Crawshaw</t>
  </si>
  <si>
    <t>K Goding</t>
  </si>
  <si>
    <t>A Beames</t>
  </si>
  <si>
    <t>I Sucksmith</t>
  </si>
  <si>
    <t>S Mack</t>
  </si>
  <si>
    <t>N Gill</t>
  </si>
  <si>
    <t>E Knight</t>
  </si>
  <si>
    <t>E Boutlon</t>
  </si>
  <si>
    <t>M Wojciechowska</t>
  </si>
  <si>
    <t>D Franklin</t>
  </si>
  <si>
    <t>E Bates</t>
  </si>
  <si>
    <t>R Rogers</t>
  </si>
  <si>
    <t>E Costar</t>
  </si>
  <si>
    <t>A Cain</t>
  </si>
  <si>
    <t>J Tosti</t>
  </si>
  <si>
    <t>X Davis</t>
  </si>
  <si>
    <t>E P-Bowersox</t>
  </si>
  <si>
    <t>G Bower</t>
  </si>
  <si>
    <t>I Wooding</t>
  </si>
  <si>
    <t>Y Sheppard</t>
  </si>
  <si>
    <t>O N-Johnson</t>
  </si>
  <si>
    <t>M Considine</t>
  </si>
  <si>
    <t>C Hornby</t>
  </si>
  <si>
    <t>L Haverly</t>
  </si>
  <si>
    <t>A Busby</t>
  </si>
  <si>
    <t>A Brady</t>
  </si>
  <si>
    <t>E B-Simms</t>
  </si>
  <si>
    <t>D Lambourne</t>
  </si>
  <si>
    <t>A Eyre</t>
  </si>
  <si>
    <t>A Sagar</t>
  </si>
  <si>
    <t>T Annesley</t>
  </si>
  <si>
    <t>J Mowatt</t>
  </si>
  <si>
    <t>E Blackburn</t>
  </si>
  <si>
    <t>M Kingston</t>
  </si>
  <si>
    <t>L Walters</t>
  </si>
  <si>
    <t>L Marsh</t>
  </si>
  <si>
    <t>A Okoli</t>
  </si>
  <si>
    <t>L Marah</t>
  </si>
  <si>
    <t>M Muir</t>
  </si>
  <si>
    <t>E Williams</t>
  </si>
  <si>
    <t>Alexis Okoli</t>
  </si>
  <si>
    <t>EJ Brown</t>
  </si>
  <si>
    <t>J Okoli</t>
  </si>
  <si>
    <t>O Frost</t>
  </si>
  <si>
    <t>S Johnstone</t>
  </si>
  <si>
    <t>A Jenkins</t>
  </si>
  <si>
    <t>F Mowatt</t>
  </si>
  <si>
    <t>K Rayson</t>
  </si>
  <si>
    <t>R Matthews</t>
  </si>
  <si>
    <t>D La Porte</t>
  </si>
  <si>
    <t>E Lock</t>
  </si>
  <si>
    <t>W Deyes</t>
  </si>
  <si>
    <t>J Dyer</t>
  </si>
  <si>
    <t>C Legg</t>
  </si>
  <si>
    <t>M B-Zonta</t>
  </si>
  <si>
    <t>H Stillion</t>
  </si>
  <si>
    <t>J Gillbee</t>
  </si>
  <si>
    <t>D Goding</t>
  </si>
  <si>
    <t>A Boutselis</t>
  </si>
  <si>
    <t>J Mack</t>
  </si>
  <si>
    <t>J Jones</t>
  </si>
  <si>
    <t>J Hepworth</t>
  </si>
  <si>
    <t>T Pollard</t>
  </si>
  <si>
    <t>E James</t>
  </si>
  <si>
    <t>F Bisp</t>
  </si>
  <si>
    <t>B Jones</t>
  </si>
  <si>
    <t>A Burch</t>
  </si>
  <si>
    <t>M Sherwood</t>
  </si>
  <si>
    <t>S McKinnon</t>
  </si>
  <si>
    <t>M Cookson</t>
  </si>
  <si>
    <t>L S-Player</t>
  </si>
  <si>
    <t>M A-Roberts</t>
  </si>
  <si>
    <t>G Halsey</t>
  </si>
  <si>
    <t xml:space="preserve"> G Halsey</t>
  </si>
  <si>
    <t xml:space="preserve"> S Francis</t>
  </si>
  <si>
    <t>S Francis</t>
  </si>
  <si>
    <t>M P-Bowersox</t>
  </si>
  <si>
    <t>K Senior</t>
  </si>
  <si>
    <t>K Groves</t>
  </si>
  <si>
    <t>B Wetton</t>
  </si>
  <si>
    <t>J Hendon</t>
  </si>
  <si>
    <t>E Rayner</t>
  </si>
  <si>
    <t>J Garside</t>
  </si>
  <si>
    <t>R Snelling</t>
  </si>
  <si>
    <t>H Greenhalgh</t>
  </si>
  <si>
    <t>E Knobel</t>
  </si>
  <si>
    <t>B Thompson</t>
  </si>
  <si>
    <t>K Rowles</t>
  </si>
  <si>
    <t>A Barrett</t>
  </si>
  <si>
    <t>C Ray</t>
  </si>
  <si>
    <t>G Armstrong</t>
  </si>
  <si>
    <t>Under15 Results - Kidlington Sports Centre 17th November 2019</t>
  </si>
  <si>
    <t>A Muir</t>
  </si>
  <si>
    <t>Abi</t>
  </si>
  <si>
    <t>O Thompson</t>
  </si>
  <si>
    <t>O Mellor</t>
  </si>
  <si>
    <t>Ban</t>
  </si>
  <si>
    <t>J Killpack</t>
  </si>
  <si>
    <t>E Phipps</t>
  </si>
  <si>
    <t>C Evans</t>
  </si>
  <si>
    <t>T Ranson</t>
  </si>
  <si>
    <t>R Sellers</t>
  </si>
  <si>
    <t>V Ankomah</t>
  </si>
  <si>
    <t>E Phpps</t>
  </si>
  <si>
    <t>C Kavanagh</t>
  </si>
  <si>
    <t>S Lawrence</t>
  </si>
  <si>
    <t>Bic</t>
  </si>
  <si>
    <t>F McGinlay</t>
  </si>
  <si>
    <t>S Rayson</t>
  </si>
  <si>
    <t>A Couzens</t>
  </si>
  <si>
    <t>B Couzens</t>
  </si>
  <si>
    <t>BIc</t>
  </si>
  <si>
    <t>B Groves</t>
  </si>
  <si>
    <t>M Cadle</t>
  </si>
  <si>
    <t>F McGinley</t>
  </si>
  <si>
    <t>Rad</t>
  </si>
  <si>
    <t>H Franklin</t>
  </si>
  <si>
    <t>M Pendrey</t>
  </si>
  <si>
    <t>Wit</t>
  </si>
  <si>
    <t>L McIntyre</t>
  </si>
  <si>
    <t>R McIntyre</t>
  </si>
  <si>
    <t>E Herbert</t>
  </si>
  <si>
    <t>L Sherwood</t>
  </si>
  <si>
    <t>T Crosby</t>
  </si>
  <si>
    <t>17th November 2019</t>
  </si>
  <si>
    <t>T Egerton</t>
  </si>
  <si>
    <t>C M-Himpson</t>
  </si>
  <si>
    <t>A Segar</t>
  </si>
  <si>
    <t>M Eyre</t>
  </si>
  <si>
    <t>R Taylor</t>
  </si>
  <si>
    <t>M Senior</t>
  </si>
  <si>
    <t>Oxf</t>
  </si>
  <si>
    <t>Z A-Roberts</t>
  </si>
  <si>
    <t>WHH</t>
  </si>
  <si>
    <t>Speedbounce U11G</t>
  </si>
  <si>
    <t>Long Jump U11G</t>
  </si>
  <si>
    <t>Speedbounce U11B</t>
  </si>
  <si>
    <t>Speedbounce U13G</t>
  </si>
  <si>
    <t>Speedbounce U13B</t>
  </si>
  <si>
    <t>E Boulton</t>
  </si>
  <si>
    <t>E Stoermer</t>
  </si>
  <si>
    <t>I Crosby</t>
  </si>
  <si>
    <t>C McIntyre</t>
  </si>
  <si>
    <t>L McIntrye</t>
  </si>
  <si>
    <t>C Smith</t>
  </si>
  <si>
    <t>L Chadwick</t>
  </si>
  <si>
    <t>A Zollo</t>
  </si>
  <si>
    <t>Triple Jump U13G</t>
  </si>
  <si>
    <t>Triple Jump U13B</t>
  </si>
  <si>
    <t>Chloe Knibbs</t>
  </si>
  <si>
    <t>1.32.6</t>
  </si>
  <si>
    <t>1.38.5</t>
  </si>
  <si>
    <t>1.39.5</t>
  </si>
  <si>
    <t>1.40.8</t>
  </si>
  <si>
    <t>1.32.3</t>
  </si>
  <si>
    <t>1.33.5</t>
  </si>
  <si>
    <t>1.32.8</t>
  </si>
  <si>
    <t>1.36.5</t>
  </si>
  <si>
    <t>1.43.4</t>
  </si>
  <si>
    <t>1.48.0</t>
  </si>
  <si>
    <t>1.35.0</t>
  </si>
  <si>
    <t>1.39.2</t>
  </si>
  <si>
    <t>1.41.7</t>
  </si>
  <si>
    <t>1.26.2</t>
  </si>
  <si>
    <t>1.30.5</t>
  </si>
  <si>
    <t>1.35.2</t>
  </si>
  <si>
    <t>1.23.6</t>
  </si>
  <si>
    <t>1.27.1</t>
  </si>
  <si>
    <t>G Jarvey</t>
  </si>
  <si>
    <t>M Crawshaw</t>
  </si>
  <si>
    <t>1.50.7</t>
  </si>
  <si>
    <t>1.58.6</t>
  </si>
  <si>
    <t>2.10.2</t>
  </si>
  <si>
    <t>1.46.1</t>
  </si>
  <si>
    <t>1.46.6</t>
  </si>
  <si>
    <t>1.50.1</t>
  </si>
  <si>
    <t>1.44.1</t>
  </si>
  <si>
    <t>1.44.7</t>
  </si>
  <si>
    <t>1.45.9</t>
  </si>
  <si>
    <t>1.49.3</t>
  </si>
  <si>
    <t>1.55.8</t>
  </si>
  <si>
    <t>1.38.4</t>
  </si>
  <si>
    <t>1.50.0</t>
  </si>
  <si>
    <t>1.43.7</t>
  </si>
  <si>
    <t>1.44.6</t>
  </si>
  <si>
    <t>1.45.3</t>
  </si>
  <si>
    <t>1.46.7</t>
  </si>
  <si>
    <t>1.52.1</t>
  </si>
  <si>
    <t>1.41.0</t>
  </si>
  <si>
    <t>1.41.4</t>
  </si>
  <si>
    <t>V Amkomaf</t>
  </si>
  <si>
    <t>V Amkomah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</si>
</sst>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-mmm\-yy"/>
    <numFmt numFmtId="165" formatCode="0.000"/>
    <numFmt numFmtId="166" formatCode="[$-809]dd/mm/yyyy"/>
    <numFmt numFmtId="167" formatCode="dd/mm/yy"/>
  </numFmts>
  <fonts count="47">
    <font>
      <sz val="10"/>
      <name val="Arial"/>
      <family val="0"/>
    </font>
    <font>
      <sz val="11"/>
      <color indexed="55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8"/>
      <color indexed="55"/>
      <name val="Tahoma"/>
      <family val="0"/>
    </font>
    <font>
      <sz val="8"/>
      <color indexed="55"/>
      <name val="Tahoma"/>
      <family val="0"/>
    </font>
    <font>
      <u val="single"/>
      <sz val="10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64" fontId="2" fillId="33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47" fontId="0" fillId="0" borderId="0" xfId="0" applyNumberFormat="1" applyAlignment="1">
      <alignment horizontal="center"/>
    </xf>
    <xf numFmtId="47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3" fillId="35" borderId="40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0" fillId="35" borderId="37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35" borderId="44" xfId="0" applyFont="1" applyFill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35" borderId="5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34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676275</xdr:colOff>
      <xdr:row>44</xdr:row>
      <xdr:rowOff>57150</xdr:rowOff>
    </xdr:to>
    <xdr:sp fLocksText="0">
      <xdr:nvSpPr>
        <xdr:cNvPr id="1" name="_x005F_x0000_t202" hidden="1"/>
        <xdr:cNvSpPr txBox="1">
          <a:spLocks noChangeArrowheads="1"/>
        </xdr:cNvSpPr>
      </xdr:nvSpPr>
      <xdr:spPr>
        <a:xfrm>
          <a:off x="0" y="0"/>
          <a:ext cx="7419975" cy="7400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676275</xdr:colOff>
      <xdr:row>44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7419975" cy="7400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676275</xdr:colOff>
      <xdr:row>44</xdr:row>
      <xdr:rowOff>57150</xdr:rowOff>
    </xdr:to>
    <xdr:sp>
      <xdr:nvSpPr>
        <xdr:cNvPr id="3" name="AutoShape 2"/>
        <xdr:cNvSpPr>
          <a:spLocks/>
        </xdr:cNvSpPr>
      </xdr:nvSpPr>
      <xdr:spPr>
        <a:xfrm>
          <a:off x="0" y="0"/>
          <a:ext cx="7419975" cy="7400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676275</xdr:colOff>
      <xdr:row>44</xdr:row>
      <xdr:rowOff>57150</xdr:rowOff>
    </xdr:to>
    <xdr:sp>
      <xdr:nvSpPr>
        <xdr:cNvPr id="4" name="AutoShape 2"/>
        <xdr:cNvSpPr>
          <a:spLocks/>
        </xdr:cNvSpPr>
      </xdr:nvSpPr>
      <xdr:spPr>
        <a:xfrm>
          <a:off x="0" y="0"/>
          <a:ext cx="7419975" cy="7400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676275</xdr:colOff>
      <xdr:row>44</xdr:row>
      <xdr:rowOff>57150</xdr:rowOff>
    </xdr:to>
    <xdr:sp>
      <xdr:nvSpPr>
        <xdr:cNvPr id="5" name="AutoShape 2"/>
        <xdr:cNvSpPr>
          <a:spLocks/>
        </xdr:cNvSpPr>
      </xdr:nvSpPr>
      <xdr:spPr>
        <a:xfrm>
          <a:off x="0" y="0"/>
          <a:ext cx="7419975" cy="7400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676275</xdr:colOff>
      <xdr:row>44</xdr:row>
      <xdr:rowOff>57150</xdr:rowOff>
    </xdr:to>
    <xdr:sp>
      <xdr:nvSpPr>
        <xdr:cNvPr id="6" name="AutoShape 2"/>
        <xdr:cNvSpPr>
          <a:spLocks/>
        </xdr:cNvSpPr>
      </xdr:nvSpPr>
      <xdr:spPr>
        <a:xfrm>
          <a:off x="0" y="0"/>
          <a:ext cx="7419975" cy="7400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876300</xdr:colOff>
      <xdr:row>45</xdr:row>
      <xdr:rowOff>114300</xdr:rowOff>
    </xdr:to>
    <xdr:sp>
      <xdr:nvSpPr>
        <xdr:cNvPr id="7" name="AutoShape 2"/>
        <xdr:cNvSpPr>
          <a:spLocks/>
        </xdr:cNvSpPr>
      </xdr:nvSpPr>
      <xdr:spPr>
        <a:xfrm>
          <a:off x="0" y="0"/>
          <a:ext cx="7620000" cy="7620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portshall%20-%20Event%201%20-%202019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rls U11"/>
      <sheetName val="Boys U11"/>
      <sheetName val="Girls U13"/>
      <sheetName val="Boys U15"/>
      <sheetName val="Girls U15"/>
      <sheetName val="Boys U13"/>
      <sheetName val="U15 Results"/>
      <sheetName val="U15 All Rounder"/>
      <sheetName val="Results by event"/>
      <sheetName val="Summary Results"/>
      <sheetName val="Non Scoring"/>
    </sheetNames>
    <sheetDataSet>
      <sheetData sheetId="1">
        <row r="2">
          <cell r="H2" t="str">
            <v>20th October 2019</v>
          </cell>
        </row>
        <row r="4">
          <cell r="C4" t="str">
            <v>Abingdon</v>
          </cell>
          <cell r="D4" t="str">
            <v>Banbury</v>
          </cell>
          <cell r="E4" t="str">
            <v>Bicester</v>
          </cell>
          <cell r="F4" t="str">
            <v>Oxford</v>
          </cell>
          <cell r="G4" t="str">
            <v>Radley</v>
          </cell>
          <cell r="H4" t="str">
            <v>White Horse</v>
          </cell>
          <cell r="I4" t="str">
            <v>Witney</v>
          </cell>
        </row>
      </sheetData>
      <sheetData sheetId="9">
        <row r="11">
          <cell r="B11">
            <v>32</v>
          </cell>
          <cell r="C11">
            <v>31</v>
          </cell>
          <cell r="D11">
            <v>44</v>
          </cell>
          <cell r="E11">
            <v>11</v>
          </cell>
          <cell r="F11">
            <v>28</v>
          </cell>
          <cell r="G11">
            <v>18</v>
          </cell>
          <cell r="H11">
            <v>27</v>
          </cell>
        </row>
        <row r="12">
          <cell r="B12">
            <v>27</v>
          </cell>
          <cell r="C12">
            <v>13</v>
          </cell>
          <cell r="D12">
            <v>45</v>
          </cell>
          <cell r="E12">
            <v>22</v>
          </cell>
          <cell r="F12">
            <v>3</v>
          </cell>
          <cell r="G12">
            <v>45</v>
          </cell>
          <cell r="H12">
            <v>34</v>
          </cell>
        </row>
        <row r="15">
          <cell r="B15">
            <v>4</v>
          </cell>
          <cell r="C15">
            <v>5</v>
          </cell>
          <cell r="D15">
            <v>1</v>
          </cell>
          <cell r="E15">
            <v>6</v>
          </cell>
          <cell r="F15">
            <v>7</v>
          </cell>
          <cell r="G15">
            <v>2</v>
          </cell>
          <cell r="H15">
            <v>3</v>
          </cell>
        </row>
        <row r="18">
          <cell r="B18">
            <v>41</v>
          </cell>
          <cell r="C18">
            <v>27</v>
          </cell>
          <cell r="D18">
            <v>38</v>
          </cell>
          <cell r="E18">
            <v>17</v>
          </cell>
          <cell r="F18">
            <v>6</v>
          </cell>
          <cell r="G18">
            <v>8</v>
          </cell>
          <cell r="H18">
            <v>52</v>
          </cell>
        </row>
        <row r="19">
          <cell r="B19">
            <v>35</v>
          </cell>
          <cell r="C19">
            <v>9</v>
          </cell>
          <cell r="D19">
            <v>38</v>
          </cell>
          <cell r="E19">
            <v>7</v>
          </cell>
          <cell r="F19">
            <v>28</v>
          </cell>
          <cell r="G19">
            <v>7</v>
          </cell>
          <cell r="H19">
            <v>54</v>
          </cell>
        </row>
        <row r="22">
          <cell r="B22">
            <v>2</v>
          </cell>
          <cell r="C22">
            <v>4</v>
          </cell>
          <cell r="D22">
            <v>2</v>
          </cell>
          <cell r="E22">
            <v>6</v>
          </cell>
          <cell r="F22">
            <v>5</v>
          </cell>
          <cell r="G22">
            <v>7</v>
          </cell>
          <cell r="H22">
            <v>1</v>
          </cell>
        </row>
        <row r="25">
          <cell r="B25">
            <v>107</v>
          </cell>
          <cell r="C25">
            <v>180</v>
          </cell>
          <cell r="D25">
            <v>186</v>
          </cell>
          <cell r="E25">
            <v>15</v>
          </cell>
          <cell r="F25">
            <v>0</v>
          </cell>
          <cell r="G25">
            <v>0</v>
          </cell>
          <cell r="H25">
            <v>0</v>
          </cell>
        </row>
        <row r="27">
          <cell r="B27">
            <v>3</v>
          </cell>
          <cell r="C27">
            <v>2</v>
          </cell>
          <cell r="D27">
            <v>1</v>
          </cell>
          <cell r="E27">
            <v>4</v>
          </cell>
          <cell r="F27">
            <v>5</v>
          </cell>
          <cell r="G27">
            <v>5</v>
          </cell>
          <cell r="H27">
            <v>5</v>
          </cell>
        </row>
        <row r="29">
          <cell r="B29">
            <v>0</v>
          </cell>
          <cell r="C29">
            <v>218</v>
          </cell>
          <cell r="D29">
            <v>224</v>
          </cell>
          <cell r="E29">
            <v>28</v>
          </cell>
          <cell r="F29">
            <v>23</v>
          </cell>
          <cell r="G29">
            <v>0</v>
          </cell>
          <cell r="H29">
            <v>226</v>
          </cell>
        </row>
        <row r="31">
          <cell r="B31">
            <v>6</v>
          </cell>
          <cell r="C31">
            <v>3</v>
          </cell>
          <cell r="D31">
            <v>2</v>
          </cell>
          <cell r="E31">
            <v>4</v>
          </cell>
          <cell r="F31">
            <v>5</v>
          </cell>
          <cell r="G31">
            <v>6</v>
          </cell>
          <cell r="H3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44" sqref="Q44"/>
    </sheetView>
  </sheetViews>
  <sheetFormatPr defaultColWidth="9.140625" defaultRowHeight="12.75"/>
  <cols>
    <col min="1" max="1" width="2.7109375" style="1" customWidth="1"/>
    <col min="2" max="2" width="15.00390625" style="0" customWidth="1"/>
    <col min="3" max="3" width="11.140625" style="1" customWidth="1"/>
    <col min="4" max="4" width="11.7109375" style="1" customWidth="1"/>
    <col min="5" max="5" width="13.8515625" style="1" customWidth="1"/>
    <col min="6" max="6" width="12.421875" style="1" bestFit="1" customWidth="1"/>
    <col min="7" max="7" width="15.8515625" style="1" customWidth="1"/>
    <col min="8" max="8" width="16.57421875" style="1" customWidth="1"/>
    <col min="9" max="9" width="13.421875" style="1" customWidth="1"/>
    <col min="10" max="16384" width="8.57421875" style="0" customWidth="1"/>
  </cols>
  <sheetData>
    <row r="1" spans="1:8" ht="12.75">
      <c r="A1" s="2" t="str">
        <f>'Boys U11'!A1</f>
        <v>Venue : </v>
      </c>
      <c r="C1" s="2" t="str">
        <f>'Boys U11'!C1</f>
        <v>Kidlington Sports Centre</v>
      </c>
      <c r="F1" s="4"/>
      <c r="G1" s="4" t="str">
        <f>'Boys U11'!F1</f>
        <v>Date - </v>
      </c>
      <c r="H1" s="20" t="str">
        <f>'Boys U11'!G1</f>
        <v>17th November 2019</v>
      </c>
    </row>
    <row r="3" spans="2:9" ht="12.75">
      <c r="B3" s="6" t="s">
        <v>25</v>
      </c>
      <c r="C3" s="4" t="str">
        <f>'Boys U11'!C3</f>
        <v>Abingdon</v>
      </c>
      <c r="D3" s="4" t="str">
        <f>'Boys U11'!D3</f>
        <v>Banbury</v>
      </c>
      <c r="E3" s="4" t="str">
        <f>'Boys U11'!E3</f>
        <v>Bicester</v>
      </c>
      <c r="F3" s="4" t="str">
        <f>'Boys U11'!F3</f>
        <v>Oxford</v>
      </c>
      <c r="G3" s="4" t="str">
        <f>'Boys U11'!G3</f>
        <v>Radley</v>
      </c>
      <c r="H3" s="4" t="str">
        <f>'Boys U11'!H3</f>
        <v>White Horse</v>
      </c>
      <c r="I3" s="4" t="str">
        <f>'Boys U11'!I3</f>
        <v>Witney</v>
      </c>
    </row>
    <row r="4" spans="1:2" ht="12.75">
      <c r="A4" s="4">
        <v>1</v>
      </c>
      <c r="B4" s="6" t="s">
        <v>4</v>
      </c>
    </row>
    <row r="5" spans="1:9" ht="12.75">
      <c r="A5" s="4"/>
      <c r="B5" t="s">
        <v>5</v>
      </c>
      <c r="C5" s="7" t="s">
        <v>309</v>
      </c>
      <c r="D5" s="7" t="s">
        <v>307</v>
      </c>
      <c r="E5" s="7" t="s">
        <v>306</v>
      </c>
      <c r="F5" s="7" t="s">
        <v>310</v>
      </c>
      <c r="G5" s="7">
        <v>0</v>
      </c>
      <c r="H5" s="7" t="s">
        <v>311</v>
      </c>
      <c r="I5" s="7" t="s">
        <v>308</v>
      </c>
    </row>
    <row r="6" spans="1:9" ht="12.75">
      <c r="A6" s="4"/>
      <c r="B6" s="9" t="s">
        <v>6</v>
      </c>
      <c r="C6" s="10">
        <v>2</v>
      </c>
      <c r="D6" s="10">
        <v>4</v>
      </c>
      <c r="E6" s="10">
        <v>6</v>
      </c>
      <c r="F6" s="10">
        <v>7</v>
      </c>
      <c r="G6" s="10">
        <v>0</v>
      </c>
      <c r="H6" s="10">
        <v>5</v>
      </c>
      <c r="I6" s="10">
        <v>3</v>
      </c>
    </row>
    <row r="7" spans="1:2" ht="12.75">
      <c r="A7" s="4">
        <v>2</v>
      </c>
      <c r="B7" s="6" t="s">
        <v>7</v>
      </c>
    </row>
    <row r="8" spans="1:9" ht="12.75">
      <c r="A8" s="4"/>
      <c r="B8" t="s">
        <v>8</v>
      </c>
      <c r="C8" s="1" t="s">
        <v>189</v>
      </c>
      <c r="D8" s="1" t="s">
        <v>182</v>
      </c>
      <c r="E8" s="1" t="s">
        <v>173</v>
      </c>
      <c r="F8" s="1" t="s">
        <v>167</v>
      </c>
      <c r="G8" s="1" t="s">
        <v>305</v>
      </c>
      <c r="H8" s="1" t="s">
        <v>156</v>
      </c>
      <c r="I8" s="1" t="s">
        <v>149</v>
      </c>
    </row>
    <row r="9" spans="1:9" ht="12.75">
      <c r="A9" s="4"/>
      <c r="B9" t="s">
        <v>5</v>
      </c>
      <c r="C9" s="12">
        <v>13.3</v>
      </c>
      <c r="D9" s="12">
        <v>13.9</v>
      </c>
      <c r="E9" s="12">
        <v>13.3</v>
      </c>
      <c r="F9" s="12">
        <v>13.4</v>
      </c>
      <c r="G9" s="12">
        <v>13.3</v>
      </c>
      <c r="H9" s="12">
        <v>13.7</v>
      </c>
      <c r="I9" s="12">
        <v>13.8</v>
      </c>
    </row>
    <row r="10" spans="1:9" ht="12.75">
      <c r="A10" s="4"/>
      <c r="B10" t="s">
        <v>9</v>
      </c>
      <c r="C10" s="1" t="s">
        <v>190</v>
      </c>
      <c r="D10" s="1" t="s">
        <v>183</v>
      </c>
      <c r="E10" s="1" t="s">
        <v>174</v>
      </c>
      <c r="F10" s="1" t="s">
        <v>168</v>
      </c>
      <c r="G10" s="1" t="s">
        <v>165</v>
      </c>
      <c r="H10" s="1" t="s">
        <v>157</v>
      </c>
      <c r="I10" s="1" t="s">
        <v>150</v>
      </c>
    </row>
    <row r="11" spans="1:9" ht="12.75">
      <c r="A11" s="4"/>
      <c r="B11" t="s">
        <v>5</v>
      </c>
      <c r="C11" s="12">
        <v>13.6</v>
      </c>
      <c r="D11" s="12">
        <v>14.1</v>
      </c>
      <c r="E11" s="12">
        <v>14</v>
      </c>
      <c r="F11" s="12">
        <v>13.9</v>
      </c>
      <c r="G11" s="12">
        <v>14</v>
      </c>
      <c r="H11" s="12">
        <v>13.8</v>
      </c>
      <c r="I11" s="12">
        <v>15.5</v>
      </c>
    </row>
    <row r="12" spans="1:9" ht="12.75">
      <c r="A12" s="4"/>
      <c r="B12" t="s">
        <v>10</v>
      </c>
      <c r="C12" s="14" t="s">
        <v>191</v>
      </c>
      <c r="D12" s="14" t="s">
        <v>184</v>
      </c>
      <c r="E12" s="14" t="s">
        <v>175</v>
      </c>
      <c r="F12" s="14" t="s">
        <v>172</v>
      </c>
      <c r="G12" s="14" t="s">
        <v>166</v>
      </c>
      <c r="H12" s="14" t="s">
        <v>158</v>
      </c>
      <c r="I12" s="14" t="s">
        <v>151</v>
      </c>
    </row>
    <row r="13" spans="1:9" ht="12.75">
      <c r="A13" s="4"/>
      <c r="B13" t="s">
        <v>5</v>
      </c>
      <c r="C13" s="12">
        <v>14.2</v>
      </c>
      <c r="D13" s="12">
        <v>14.3</v>
      </c>
      <c r="E13" s="12">
        <v>14.1</v>
      </c>
      <c r="F13" s="12">
        <v>14.4</v>
      </c>
      <c r="G13" s="12">
        <v>14.2</v>
      </c>
      <c r="H13" s="12">
        <v>14.4</v>
      </c>
      <c r="I13" s="12">
        <v>15.1</v>
      </c>
    </row>
    <row r="14" spans="1:9" ht="12.75">
      <c r="A14" s="4"/>
      <c r="B14" t="s">
        <v>11</v>
      </c>
      <c r="C14" s="14" t="s">
        <v>196</v>
      </c>
      <c r="D14" s="15" t="s">
        <v>185</v>
      </c>
      <c r="E14" s="14" t="s">
        <v>176</v>
      </c>
      <c r="F14" s="14" t="s">
        <v>170</v>
      </c>
      <c r="G14" s="14"/>
      <c r="H14" s="14" t="s">
        <v>159</v>
      </c>
      <c r="I14" s="14" t="s">
        <v>152</v>
      </c>
    </row>
    <row r="15" spans="1:9" ht="12.75">
      <c r="A15" s="4"/>
      <c r="B15" t="s">
        <v>5</v>
      </c>
      <c r="C15" s="12">
        <v>14.4</v>
      </c>
      <c r="D15" s="12">
        <v>14.6</v>
      </c>
      <c r="E15" s="12">
        <v>13.7</v>
      </c>
      <c r="F15" s="12">
        <v>14.2</v>
      </c>
      <c r="G15" s="12">
        <v>0</v>
      </c>
      <c r="H15" s="12">
        <v>15.2</v>
      </c>
      <c r="I15" s="12">
        <v>14.3</v>
      </c>
    </row>
    <row r="16" spans="1:9" ht="12.75">
      <c r="A16" s="4"/>
      <c r="B16" t="s">
        <v>12</v>
      </c>
      <c r="C16" s="12">
        <f aca="true" t="shared" si="0" ref="C16:I16">C15+C13+C11+C9</f>
        <v>55.5</v>
      </c>
      <c r="D16" s="12">
        <f t="shared" si="0"/>
        <v>56.9</v>
      </c>
      <c r="E16" s="12">
        <f t="shared" si="0"/>
        <v>55.099999999999994</v>
      </c>
      <c r="F16" s="12">
        <f t="shared" si="0"/>
        <v>55.9</v>
      </c>
      <c r="G16" s="12">
        <f t="shared" si="0"/>
        <v>41.5</v>
      </c>
      <c r="H16" s="12">
        <f t="shared" si="0"/>
        <v>57.10000000000001</v>
      </c>
      <c r="I16" s="12">
        <f t="shared" si="0"/>
        <v>58.7</v>
      </c>
    </row>
    <row r="17" spans="1:9" ht="12.75">
      <c r="A17" s="4"/>
      <c r="B17" s="9" t="s">
        <v>6</v>
      </c>
      <c r="C17" s="10">
        <v>6</v>
      </c>
      <c r="D17" s="10">
        <v>4</v>
      </c>
      <c r="E17" s="10">
        <v>7</v>
      </c>
      <c r="F17" s="10">
        <v>5</v>
      </c>
      <c r="G17" s="10">
        <v>1</v>
      </c>
      <c r="H17" s="10">
        <v>3</v>
      </c>
      <c r="I17" s="10">
        <v>2</v>
      </c>
    </row>
    <row r="18" spans="1:2" ht="12.75">
      <c r="A18" s="4">
        <v>3</v>
      </c>
      <c r="B18" s="6" t="s">
        <v>13</v>
      </c>
    </row>
    <row r="19" spans="1:9" ht="12.75">
      <c r="A19" s="4"/>
      <c r="B19" t="s">
        <v>8</v>
      </c>
      <c r="C19" s="14" t="s">
        <v>189</v>
      </c>
      <c r="D19" s="1" t="s">
        <v>182</v>
      </c>
      <c r="E19" s="1" t="s">
        <v>175</v>
      </c>
      <c r="F19" s="1" t="s">
        <v>169</v>
      </c>
      <c r="G19" s="1" t="s">
        <v>305</v>
      </c>
      <c r="H19" s="176" t="s">
        <v>156</v>
      </c>
      <c r="I19" s="1" t="s">
        <v>149</v>
      </c>
    </row>
    <row r="20" spans="1:9" ht="12.75">
      <c r="A20" s="4"/>
      <c r="B20" t="s">
        <v>14</v>
      </c>
      <c r="C20" s="14">
        <v>54</v>
      </c>
      <c r="D20" s="14">
        <v>41</v>
      </c>
      <c r="E20" s="14">
        <v>45</v>
      </c>
      <c r="F20" s="14">
        <v>39</v>
      </c>
      <c r="G20" s="14">
        <v>45</v>
      </c>
      <c r="H20" s="14">
        <v>49</v>
      </c>
      <c r="I20" s="14">
        <v>48</v>
      </c>
    </row>
    <row r="21" spans="1:9" ht="12.75">
      <c r="A21" s="4"/>
      <c r="B21" t="s">
        <v>9</v>
      </c>
      <c r="C21" s="1" t="s">
        <v>193</v>
      </c>
      <c r="D21" s="1" t="s">
        <v>186</v>
      </c>
      <c r="E21" s="1" t="s">
        <v>177</v>
      </c>
      <c r="F21" s="1" t="s">
        <v>167</v>
      </c>
      <c r="G21" s="1" t="s">
        <v>165</v>
      </c>
      <c r="H21" s="15" t="s">
        <v>160</v>
      </c>
      <c r="I21" s="1" t="s">
        <v>152</v>
      </c>
    </row>
    <row r="22" spans="1:9" ht="12.75">
      <c r="A22" s="4"/>
      <c r="B22" t="s">
        <v>14</v>
      </c>
      <c r="C22" s="14">
        <v>42</v>
      </c>
      <c r="D22" s="14">
        <v>31</v>
      </c>
      <c r="E22" s="14">
        <v>44</v>
      </c>
      <c r="F22" s="14">
        <v>42</v>
      </c>
      <c r="G22" s="14">
        <v>33</v>
      </c>
      <c r="H22" s="14">
        <v>42</v>
      </c>
      <c r="I22" s="14">
        <v>43</v>
      </c>
    </row>
    <row r="23" spans="1:9" ht="12.75">
      <c r="A23" s="4"/>
      <c r="B23" t="s">
        <v>10</v>
      </c>
      <c r="C23" s="14" t="s">
        <v>196</v>
      </c>
      <c r="D23" s="1" t="s">
        <v>187</v>
      </c>
      <c r="E23" s="1" t="s">
        <v>178</v>
      </c>
      <c r="F23" s="1" t="s">
        <v>171</v>
      </c>
      <c r="G23" s="1" t="s">
        <v>166</v>
      </c>
      <c r="H23" s="1" t="s">
        <v>161</v>
      </c>
      <c r="I23" s="1" t="s">
        <v>153</v>
      </c>
    </row>
    <row r="24" spans="1:9" ht="12.75">
      <c r="A24" s="4"/>
      <c r="B24" t="s">
        <v>14</v>
      </c>
      <c r="C24" s="14">
        <v>31</v>
      </c>
      <c r="D24" s="14">
        <v>41</v>
      </c>
      <c r="E24" s="14">
        <v>44</v>
      </c>
      <c r="F24" s="14">
        <v>34</v>
      </c>
      <c r="G24" s="14">
        <v>36</v>
      </c>
      <c r="H24" s="14">
        <v>42</v>
      </c>
      <c r="I24" s="14">
        <v>43</v>
      </c>
    </row>
    <row r="25" spans="1:9" ht="12.75">
      <c r="A25" s="4"/>
      <c r="B25" t="s">
        <v>11</v>
      </c>
      <c r="C25" s="1" t="s">
        <v>194</v>
      </c>
      <c r="D25" s="1" t="s">
        <v>188</v>
      </c>
      <c r="E25" s="1" t="s">
        <v>179</v>
      </c>
      <c r="F25" s="1" t="s">
        <v>172</v>
      </c>
      <c r="H25" s="14" t="s">
        <v>162</v>
      </c>
      <c r="I25" s="1" t="s">
        <v>154</v>
      </c>
    </row>
    <row r="26" spans="1:9" ht="12.75">
      <c r="A26" s="4"/>
      <c r="B26" t="s">
        <v>14</v>
      </c>
      <c r="C26" s="14">
        <v>41</v>
      </c>
      <c r="D26" s="14">
        <v>32</v>
      </c>
      <c r="E26" s="14">
        <v>35</v>
      </c>
      <c r="F26" s="14">
        <v>40</v>
      </c>
      <c r="G26" s="14">
        <v>0</v>
      </c>
      <c r="H26" s="14">
        <v>38</v>
      </c>
      <c r="I26" s="14">
        <v>42</v>
      </c>
    </row>
    <row r="27" spans="1:9" ht="12.75">
      <c r="A27" s="4"/>
      <c r="B27" t="s">
        <v>15</v>
      </c>
      <c r="C27" s="14">
        <f aca="true" t="shared" si="1" ref="C27:I27">C20+C22+C24+C26</f>
        <v>168</v>
      </c>
      <c r="D27" s="14">
        <f t="shared" si="1"/>
        <v>145</v>
      </c>
      <c r="E27" s="14">
        <f t="shared" si="1"/>
        <v>168</v>
      </c>
      <c r="F27" s="14">
        <f t="shared" si="1"/>
        <v>155</v>
      </c>
      <c r="G27" s="14">
        <f t="shared" si="1"/>
        <v>114</v>
      </c>
      <c r="H27" s="14">
        <f t="shared" si="1"/>
        <v>171</v>
      </c>
      <c r="I27" s="14">
        <f t="shared" si="1"/>
        <v>176</v>
      </c>
    </row>
    <row r="28" spans="1:9" ht="12.75">
      <c r="A28" s="4"/>
      <c r="B28" s="9" t="s">
        <v>6</v>
      </c>
      <c r="C28" s="10">
        <v>5</v>
      </c>
      <c r="D28" s="10">
        <v>2</v>
      </c>
      <c r="E28" s="10">
        <v>5</v>
      </c>
      <c r="F28" s="10">
        <v>3</v>
      </c>
      <c r="G28" s="10">
        <v>1</v>
      </c>
      <c r="H28" s="10">
        <v>6</v>
      </c>
      <c r="I28" s="10">
        <v>7</v>
      </c>
    </row>
    <row r="29" spans="1:2" ht="12.75">
      <c r="A29" s="4">
        <v>4</v>
      </c>
      <c r="B29" s="6" t="s">
        <v>26</v>
      </c>
    </row>
    <row r="30" spans="1:9" ht="12.75">
      <c r="A30" s="4"/>
      <c r="B30" t="s">
        <v>8</v>
      </c>
      <c r="C30" s="176" t="s">
        <v>193</v>
      </c>
      <c r="D30" s="1" t="s">
        <v>182</v>
      </c>
      <c r="E30" s="1" t="s">
        <v>173</v>
      </c>
      <c r="F30" s="176" t="s">
        <v>168</v>
      </c>
      <c r="G30" s="1" t="s">
        <v>305</v>
      </c>
      <c r="H30" s="176" t="s">
        <v>296</v>
      </c>
      <c r="I30" s="1" t="s">
        <v>149</v>
      </c>
    </row>
    <row r="31" spans="1:9" ht="12.75">
      <c r="A31" s="4"/>
      <c r="B31" t="s">
        <v>17</v>
      </c>
      <c r="C31" s="12">
        <v>1.55</v>
      </c>
      <c r="D31" s="12">
        <v>1.22</v>
      </c>
      <c r="E31" s="12">
        <v>1.78</v>
      </c>
      <c r="F31" s="12">
        <v>1.44</v>
      </c>
      <c r="G31" s="12">
        <v>1.66</v>
      </c>
      <c r="H31" s="12">
        <v>1.8</v>
      </c>
      <c r="I31" s="12">
        <v>1.44</v>
      </c>
    </row>
    <row r="32" spans="1:9" ht="12.75">
      <c r="A32" s="4"/>
      <c r="B32" t="s">
        <v>9</v>
      </c>
      <c r="C32" s="14" t="s">
        <v>192</v>
      </c>
      <c r="D32" s="1" t="s">
        <v>186</v>
      </c>
      <c r="E32" s="14" t="s">
        <v>176</v>
      </c>
      <c r="F32" s="14"/>
      <c r="H32" s="14" t="s">
        <v>163</v>
      </c>
      <c r="I32" s="13" t="s">
        <v>151</v>
      </c>
    </row>
    <row r="33" spans="1:9" ht="12.75">
      <c r="A33" s="4"/>
      <c r="B33" t="s">
        <v>17</v>
      </c>
      <c r="C33" s="12">
        <v>1.27</v>
      </c>
      <c r="D33" s="12">
        <v>1.3</v>
      </c>
      <c r="E33" s="12">
        <v>1.54</v>
      </c>
      <c r="F33" s="12">
        <v>0</v>
      </c>
      <c r="G33" s="12">
        <v>0</v>
      </c>
      <c r="H33" s="12">
        <v>1.68</v>
      </c>
      <c r="I33" s="12">
        <v>1.33</v>
      </c>
    </row>
    <row r="34" spans="1:9" ht="12.75">
      <c r="A34" s="4"/>
      <c r="B34" t="s">
        <v>18</v>
      </c>
      <c r="C34" s="12">
        <f aca="true" t="shared" si="2" ref="C34:I34">C33+C31</f>
        <v>2.8200000000000003</v>
      </c>
      <c r="D34" s="12">
        <f t="shared" si="2"/>
        <v>2.52</v>
      </c>
      <c r="E34" s="12">
        <f t="shared" si="2"/>
        <v>3.3200000000000003</v>
      </c>
      <c r="F34" s="12">
        <f t="shared" si="2"/>
        <v>1.44</v>
      </c>
      <c r="G34" s="12">
        <f t="shared" si="2"/>
        <v>1.66</v>
      </c>
      <c r="H34" s="12">
        <f t="shared" si="2"/>
        <v>3.48</v>
      </c>
      <c r="I34" s="12">
        <f t="shared" si="2"/>
        <v>2.77</v>
      </c>
    </row>
    <row r="35" spans="1:9" ht="12.75">
      <c r="A35" s="4"/>
      <c r="B35" s="9" t="s">
        <v>6</v>
      </c>
      <c r="C35" s="10">
        <v>5</v>
      </c>
      <c r="D35" s="10">
        <v>3</v>
      </c>
      <c r="E35" s="10">
        <v>6</v>
      </c>
      <c r="F35" s="10">
        <v>1</v>
      </c>
      <c r="G35" s="10">
        <v>2</v>
      </c>
      <c r="H35" s="10">
        <v>7</v>
      </c>
      <c r="I35" s="10">
        <v>4</v>
      </c>
    </row>
    <row r="36" spans="1:2" ht="12.75">
      <c r="A36" s="4">
        <v>5</v>
      </c>
      <c r="B36" s="6" t="s">
        <v>19</v>
      </c>
    </row>
    <row r="37" spans="1:9" ht="12.75">
      <c r="A37" s="4"/>
      <c r="B37" t="s">
        <v>8</v>
      </c>
      <c r="C37" s="1" t="s">
        <v>190</v>
      </c>
      <c r="D37" s="1" t="s">
        <v>188</v>
      </c>
      <c r="E37" s="1" t="s">
        <v>180</v>
      </c>
      <c r="F37" s="1" t="s">
        <v>170</v>
      </c>
      <c r="H37" s="176" t="s">
        <v>296</v>
      </c>
      <c r="I37" s="1" t="s">
        <v>155</v>
      </c>
    </row>
    <row r="38" spans="1:9" ht="12.75">
      <c r="A38" s="4"/>
      <c r="B38" t="s">
        <v>5</v>
      </c>
      <c r="C38" s="12">
        <v>41.4</v>
      </c>
      <c r="D38" s="12">
        <v>50.5</v>
      </c>
      <c r="E38" s="12">
        <v>43.1</v>
      </c>
      <c r="F38" s="12">
        <v>45</v>
      </c>
      <c r="G38" s="12">
        <v>0</v>
      </c>
      <c r="H38" s="12">
        <v>42.8</v>
      </c>
      <c r="I38" s="12">
        <v>42</v>
      </c>
    </row>
    <row r="39" spans="1:9" ht="12.75">
      <c r="A39" s="4"/>
      <c r="B39" t="s">
        <v>9</v>
      </c>
      <c r="C39" s="1" t="s">
        <v>189</v>
      </c>
      <c r="D39" s="1" t="s">
        <v>183</v>
      </c>
      <c r="E39" s="14" t="s">
        <v>181</v>
      </c>
      <c r="F39" s="14" t="s">
        <v>169</v>
      </c>
      <c r="H39" s="1" t="s">
        <v>161</v>
      </c>
      <c r="I39" s="1" t="s">
        <v>150</v>
      </c>
    </row>
    <row r="40" spans="1:9" ht="12.75">
      <c r="A40" s="4"/>
      <c r="B40" t="s">
        <v>5</v>
      </c>
      <c r="C40" s="12">
        <v>39.7</v>
      </c>
      <c r="D40" s="12">
        <v>43.7</v>
      </c>
      <c r="E40" s="12">
        <v>44.6</v>
      </c>
      <c r="F40" s="12">
        <v>44.8</v>
      </c>
      <c r="G40" s="12">
        <v>0</v>
      </c>
      <c r="H40" s="12">
        <v>45.3</v>
      </c>
      <c r="I40" s="12">
        <v>46.3</v>
      </c>
    </row>
    <row r="41" spans="1:9" ht="12.75">
      <c r="A41" s="4"/>
      <c r="B41" t="s">
        <v>12</v>
      </c>
      <c r="C41" s="12">
        <f aca="true" t="shared" si="3" ref="C41:I41">C40+C38</f>
        <v>81.1</v>
      </c>
      <c r="D41" s="12">
        <f t="shared" si="3"/>
        <v>94.2</v>
      </c>
      <c r="E41" s="12">
        <f t="shared" si="3"/>
        <v>87.7</v>
      </c>
      <c r="F41" s="12">
        <f t="shared" si="3"/>
        <v>89.8</v>
      </c>
      <c r="G41" s="12">
        <f t="shared" si="3"/>
        <v>0</v>
      </c>
      <c r="H41" s="12">
        <f t="shared" si="3"/>
        <v>88.1</v>
      </c>
      <c r="I41" s="12">
        <f t="shared" si="3"/>
        <v>88.3</v>
      </c>
    </row>
    <row r="42" spans="1:9" ht="12.75">
      <c r="A42" s="4"/>
      <c r="B42" s="9" t="s">
        <v>6</v>
      </c>
      <c r="C42" s="10">
        <v>7</v>
      </c>
      <c r="D42" s="10">
        <v>2</v>
      </c>
      <c r="E42" s="10">
        <v>6</v>
      </c>
      <c r="F42" s="10">
        <v>3</v>
      </c>
      <c r="G42" s="10">
        <v>0</v>
      </c>
      <c r="H42" s="10">
        <v>5</v>
      </c>
      <c r="I42" s="10">
        <v>4</v>
      </c>
    </row>
    <row r="43" spans="1:2" ht="12.75">
      <c r="A43" s="4">
        <v>6</v>
      </c>
      <c r="B43" s="6" t="s">
        <v>20</v>
      </c>
    </row>
    <row r="44" spans="1:9" ht="12.75">
      <c r="A44" s="4"/>
      <c r="B44" t="s">
        <v>8</v>
      </c>
      <c r="C44" s="1" t="s">
        <v>194</v>
      </c>
      <c r="D44" s="1" t="s">
        <v>187</v>
      </c>
      <c r="E44" s="1" t="s">
        <v>174</v>
      </c>
      <c r="F44" s="1" t="s">
        <v>170</v>
      </c>
      <c r="G44" s="1" t="s">
        <v>165</v>
      </c>
      <c r="H44" s="14" t="s">
        <v>157</v>
      </c>
      <c r="I44" s="1" t="s">
        <v>155</v>
      </c>
    </row>
    <row r="45" spans="1:9" ht="12.75">
      <c r="A45" s="4"/>
      <c r="B45" t="s">
        <v>17</v>
      </c>
      <c r="C45" s="12">
        <v>5</v>
      </c>
      <c r="D45" s="12">
        <v>6.78</v>
      </c>
      <c r="E45" s="12">
        <v>10.25</v>
      </c>
      <c r="F45" s="12">
        <v>5</v>
      </c>
      <c r="G45" s="12">
        <v>6.83</v>
      </c>
      <c r="H45" s="12">
        <v>6.17</v>
      </c>
      <c r="I45" s="12">
        <v>10.57</v>
      </c>
    </row>
    <row r="46" spans="1:9" ht="12.75">
      <c r="A46" s="4"/>
      <c r="B46" t="s">
        <v>9</v>
      </c>
      <c r="C46" s="1" t="s">
        <v>192</v>
      </c>
      <c r="D46" s="1" t="s">
        <v>186</v>
      </c>
      <c r="E46" s="1" t="s">
        <v>179</v>
      </c>
      <c r="F46" s="1" t="s">
        <v>167</v>
      </c>
      <c r="G46" s="1" t="s">
        <v>166</v>
      </c>
      <c r="H46" s="14" t="s">
        <v>164</v>
      </c>
      <c r="I46" s="1" t="s">
        <v>154</v>
      </c>
    </row>
    <row r="47" spans="1:9" ht="12.75">
      <c r="A47" s="4"/>
      <c r="B47" t="s">
        <v>17</v>
      </c>
      <c r="C47" s="12">
        <v>7.5</v>
      </c>
      <c r="D47" s="12">
        <v>7.98</v>
      </c>
      <c r="E47" s="12">
        <v>8.22</v>
      </c>
      <c r="F47" s="12">
        <v>4.36</v>
      </c>
      <c r="G47" s="12">
        <v>7.72</v>
      </c>
      <c r="H47" s="12">
        <v>7.23</v>
      </c>
      <c r="I47" s="12">
        <v>8.8</v>
      </c>
    </row>
    <row r="48" spans="1:9" ht="12.75">
      <c r="A48" s="4"/>
      <c r="B48" t="s">
        <v>18</v>
      </c>
      <c r="C48" s="12">
        <f aca="true" t="shared" si="4" ref="C48:I48">C47+C45</f>
        <v>12.5</v>
      </c>
      <c r="D48" s="12">
        <f t="shared" si="4"/>
        <v>14.760000000000002</v>
      </c>
      <c r="E48" s="12">
        <f t="shared" si="4"/>
        <v>18.47</v>
      </c>
      <c r="F48" s="12">
        <f t="shared" si="4"/>
        <v>9.36</v>
      </c>
      <c r="G48" s="12">
        <f t="shared" si="4"/>
        <v>14.55</v>
      </c>
      <c r="H48" s="12">
        <f t="shared" si="4"/>
        <v>13.4</v>
      </c>
      <c r="I48" s="12">
        <f t="shared" si="4"/>
        <v>19.37</v>
      </c>
    </row>
    <row r="49" spans="1:9" ht="12.75">
      <c r="A49" s="4"/>
      <c r="B49" s="9" t="s">
        <v>6</v>
      </c>
      <c r="C49" s="10">
        <v>2</v>
      </c>
      <c r="D49" s="10">
        <v>5</v>
      </c>
      <c r="E49" s="10">
        <v>6</v>
      </c>
      <c r="F49" s="10">
        <v>1</v>
      </c>
      <c r="G49" s="10">
        <v>4</v>
      </c>
      <c r="H49" s="10">
        <v>3</v>
      </c>
      <c r="I49" s="10">
        <v>7</v>
      </c>
    </row>
    <row r="50" spans="1:4" ht="12.75">
      <c r="A50" s="4">
        <v>7</v>
      </c>
      <c r="B50" s="6" t="s">
        <v>21</v>
      </c>
      <c r="C50" s="13"/>
      <c r="D50" s="13"/>
    </row>
    <row r="51" spans="2:9" ht="12.75">
      <c r="B51" t="s">
        <v>22</v>
      </c>
      <c r="C51" s="12">
        <v>55.6</v>
      </c>
      <c r="D51" s="16">
        <v>59.7</v>
      </c>
      <c r="E51" s="12">
        <v>53.8</v>
      </c>
      <c r="F51" s="12">
        <v>55.4</v>
      </c>
      <c r="G51" s="12">
        <v>54.4</v>
      </c>
      <c r="H51" s="12">
        <v>54.5</v>
      </c>
      <c r="I51" s="12">
        <v>57.9</v>
      </c>
    </row>
    <row r="52" spans="1:9" ht="12.75">
      <c r="A52" s="4"/>
      <c r="B52" t="s">
        <v>23</v>
      </c>
      <c r="C52" s="12">
        <v>0</v>
      </c>
      <c r="D52" s="12">
        <v>56.7</v>
      </c>
      <c r="E52" s="12">
        <v>56.4</v>
      </c>
      <c r="F52" s="12">
        <v>0</v>
      </c>
      <c r="G52" s="12">
        <v>0</v>
      </c>
      <c r="H52" s="12">
        <v>59</v>
      </c>
      <c r="I52" s="12">
        <v>0</v>
      </c>
    </row>
    <row r="53" spans="1:9" ht="12.75">
      <c r="A53" s="4"/>
      <c r="B53" t="s">
        <v>12</v>
      </c>
      <c r="C53" s="17">
        <f aca="true" t="shared" si="5" ref="C53:I53">C51+C52</f>
        <v>55.6</v>
      </c>
      <c r="D53" s="17">
        <f t="shared" si="5"/>
        <v>116.4</v>
      </c>
      <c r="E53" s="17">
        <f t="shared" si="5"/>
        <v>110.19999999999999</v>
      </c>
      <c r="F53" s="17">
        <f t="shared" si="5"/>
        <v>55.4</v>
      </c>
      <c r="G53" s="17">
        <f t="shared" si="5"/>
        <v>54.4</v>
      </c>
      <c r="H53" s="17">
        <f t="shared" si="5"/>
        <v>113.5</v>
      </c>
      <c r="I53" s="17">
        <f t="shared" si="5"/>
        <v>57.9</v>
      </c>
    </row>
    <row r="54" spans="1:9" ht="12.75">
      <c r="A54" s="4"/>
      <c r="B54" s="21" t="s">
        <v>6</v>
      </c>
      <c r="C54" s="10">
        <v>2</v>
      </c>
      <c r="D54" s="10">
        <v>5</v>
      </c>
      <c r="E54" s="10">
        <v>7</v>
      </c>
      <c r="F54" s="10">
        <v>3</v>
      </c>
      <c r="G54" s="10">
        <v>4</v>
      </c>
      <c r="H54" s="10">
        <v>6</v>
      </c>
      <c r="I54" s="10">
        <v>1</v>
      </c>
    </row>
    <row r="57" spans="2:9" ht="12.75">
      <c r="B57" s="9" t="s">
        <v>24</v>
      </c>
      <c r="C57" s="19">
        <f aca="true" t="shared" si="6" ref="C57:I57">C54+C49+C42+C35+C28+C17+C6</f>
        <v>29</v>
      </c>
      <c r="D57" s="19">
        <f t="shared" si="6"/>
        <v>25</v>
      </c>
      <c r="E57" s="19">
        <f t="shared" si="6"/>
        <v>43</v>
      </c>
      <c r="F57" s="19">
        <f t="shared" si="6"/>
        <v>23</v>
      </c>
      <c r="G57" s="19">
        <f t="shared" si="6"/>
        <v>12</v>
      </c>
      <c r="H57" s="19">
        <f t="shared" si="6"/>
        <v>35</v>
      </c>
      <c r="I57" s="19">
        <f t="shared" si="6"/>
        <v>28</v>
      </c>
    </row>
  </sheetData>
  <sheetProtection/>
  <printOptions horizontalCentered="1" verticalCentered="1"/>
  <pageMargins left="0" right="0" top="0" bottom="0" header="0.511805555555555" footer="0.51180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6">
      <selection activeCell="B30" sqref="B30"/>
    </sheetView>
  </sheetViews>
  <sheetFormatPr defaultColWidth="9.140625" defaultRowHeight="12.75"/>
  <cols>
    <col min="1" max="1" width="11.57421875" style="0" customWidth="1"/>
    <col min="2" max="4" width="10.7109375" style="1" customWidth="1"/>
    <col min="5" max="5" width="11.28125" style="1" customWidth="1"/>
    <col min="6" max="8" width="10.7109375" style="1" customWidth="1"/>
    <col min="9" max="16384" width="8.57421875" style="0" customWidth="1"/>
  </cols>
  <sheetData>
    <row r="2" spans="1:8" ht="18">
      <c r="A2" s="188" t="s">
        <v>87</v>
      </c>
      <c r="B2" s="188"/>
      <c r="C2" s="188"/>
      <c r="D2" s="188"/>
      <c r="E2" s="188"/>
      <c r="F2" s="188"/>
      <c r="G2" s="188"/>
      <c r="H2" s="188"/>
    </row>
    <row r="4" spans="1:7" ht="12.75">
      <c r="A4" s="2" t="s">
        <v>69</v>
      </c>
      <c r="B4" s="2" t="str">
        <f>'Boys U11'!C1</f>
        <v>Kidlington Sports Centre</v>
      </c>
      <c r="C4" s="2"/>
      <c r="D4" s="2"/>
      <c r="E4" s="2"/>
      <c r="F4" s="4" t="str">
        <f>'Boys U11'!F1</f>
        <v>Date - </v>
      </c>
      <c r="G4" s="20" t="str">
        <f>'Boys U11'!G1</f>
        <v>17th November 2019</v>
      </c>
    </row>
    <row r="5" spans="1:8" ht="12.75">
      <c r="A5" s="4"/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H6" s="4"/>
    </row>
    <row r="8" spans="1:8" ht="12.75">
      <c r="A8" s="6" t="s">
        <v>88</v>
      </c>
      <c r="B8" s="4" t="str">
        <f>'Boys U11'!C3</f>
        <v>Abingdon</v>
      </c>
      <c r="C8" s="4" t="str">
        <f>'Boys U11'!D3</f>
        <v>Banbury</v>
      </c>
      <c r="D8" s="4" t="str">
        <f>'Boys U11'!E3</f>
        <v>Bicester</v>
      </c>
      <c r="E8" s="4" t="str">
        <f>'Boys U11'!F3</f>
        <v>Oxford</v>
      </c>
      <c r="F8" s="4" t="str">
        <f>'Boys U11'!G3</f>
        <v>Radley</v>
      </c>
      <c r="G8" s="4" t="str">
        <f>'Boys U11'!H3</f>
        <v>White Horse</v>
      </c>
      <c r="H8" s="4" t="str">
        <f>'Boys U11'!I3</f>
        <v>Witney</v>
      </c>
    </row>
    <row r="9" ht="12.75">
      <c r="A9" s="159"/>
    </row>
    <row r="10" ht="12.75">
      <c r="A10" s="6" t="s">
        <v>84</v>
      </c>
    </row>
    <row r="11" spans="1:8" ht="12.75">
      <c r="A11" t="s">
        <v>75</v>
      </c>
      <c r="B11" s="14">
        <f>'Boys U11'!C57</f>
        <v>24</v>
      </c>
      <c r="C11" s="14">
        <f>'Boys U11'!D57</f>
        <v>29</v>
      </c>
      <c r="D11" s="14">
        <f>'Boys U11'!E57</f>
        <v>43</v>
      </c>
      <c r="E11" s="14">
        <f>'Boys U11'!F57</f>
        <v>19</v>
      </c>
      <c r="F11" s="14">
        <f>'Boys U11'!G57</f>
        <v>27</v>
      </c>
      <c r="G11" s="14">
        <f>'Boys U11'!H57</f>
        <v>16</v>
      </c>
      <c r="H11" s="14">
        <f>'Boys U11'!I57</f>
        <v>37</v>
      </c>
    </row>
    <row r="12" spans="1:8" ht="12.75">
      <c r="A12" t="s">
        <v>83</v>
      </c>
      <c r="B12" s="14">
        <f>'Girls U11'!C57</f>
        <v>29</v>
      </c>
      <c r="C12" s="14">
        <f>'Girls U11'!D57</f>
        <v>25</v>
      </c>
      <c r="D12" s="14">
        <f>'Girls U11'!E57</f>
        <v>43</v>
      </c>
      <c r="E12" s="14">
        <f>'Girls U11'!F57</f>
        <v>23</v>
      </c>
      <c r="F12" s="14">
        <f>'Girls U11'!G57</f>
        <v>12</v>
      </c>
      <c r="G12" s="14">
        <f>'Girls U11'!H57</f>
        <v>35</v>
      </c>
      <c r="H12" s="14">
        <f>'Girls U11'!I57</f>
        <v>28</v>
      </c>
    </row>
    <row r="13" spans="1:8" ht="12.75">
      <c r="A13" s="155" t="s">
        <v>80</v>
      </c>
      <c r="B13" s="160">
        <f aca="true" t="shared" si="0" ref="B13:H13">SUM(B11:B12)</f>
        <v>53</v>
      </c>
      <c r="C13" s="160">
        <f t="shared" si="0"/>
        <v>54</v>
      </c>
      <c r="D13" s="160">
        <f t="shared" si="0"/>
        <v>86</v>
      </c>
      <c r="E13" s="160">
        <f t="shared" si="0"/>
        <v>42</v>
      </c>
      <c r="F13" s="160">
        <f t="shared" si="0"/>
        <v>39</v>
      </c>
      <c r="G13" s="160">
        <f t="shared" si="0"/>
        <v>51</v>
      </c>
      <c r="H13" s="160">
        <f t="shared" si="0"/>
        <v>65</v>
      </c>
    </row>
    <row r="15" spans="1:8" ht="12.75">
      <c r="A15" s="161" t="s">
        <v>89</v>
      </c>
      <c r="B15" s="162">
        <f aca="true" t="shared" si="1" ref="B15:H15">RANK(B13,$B13:$H13,0)</f>
        <v>4</v>
      </c>
      <c r="C15" s="162">
        <f t="shared" si="1"/>
        <v>3</v>
      </c>
      <c r="D15" s="162">
        <f t="shared" si="1"/>
        <v>1</v>
      </c>
      <c r="E15" s="162">
        <f t="shared" si="1"/>
        <v>6</v>
      </c>
      <c r="F15" s="162">
        <f t="shared" si="1"/>
        <v>7</v>
      </c>
      <c r="G15" s="162">
        <f t="shared" si="1"/>
        <v>5</v>
      </c>
      <c r="H15" s="162">
        <f t="shared" si="1"/>
        <v>2</v>
      </c>
    </row>
    <row r="17" ht="12.75">
      <c r="A17" s="6" t="s">
        <v>85</v>
      </c>
    </row>
    <row r="18" spans="1:8" ht="12.75">
      <c r="A18" t="s">
        <v>75</v>
      </c>
      <c r="B18" s="14">
        <f>'Boys U13'!C50</f>
        <v>20</v>
      </c>
      <c r="C18" s="14">
        <f>'Boys U13'!D50</f>
        <v>30</v>
      </c>
      <c r="D18" s="14">
        <f>'Boys U13'!E50</f>
        <v>53</v>
      </c>
      <c r="E18" s="14">
        <f>'Boys U13'!F50</f>
        <v>14</v>
      </c>
      <c r="F18" s="14">
        <f>'Boys U13'!G50</f>
        <v>11</v>
      </c>
      <c r="G18" s="14">
        <f>'Boys U13'!H50</f>
        <v>19</v>
      </c>
      <c r="H18" s="14">
        <f>'Boys U13'!I50</f>
        <v>45</v>
      </c>
    </row>
    <row r="19" spans="1:8" ht="12.75">
      <c r="A19" t="s">
        <v>83</v>
      </c>
      <c r="B19" s="14">
        <f>'Girls U13'!C50</f>
        <v>32</v>
      </c>
      <c r="C19" s="14">
        <f>'Girls U13'!D50</f>
        <v>24</v>
      </c>
      <c r="D19" s="14">
        <f>'Girls U13'!E50</f>
        <v>48</v>
      </c>
      <c r="E19" s="14">
        <f>'Girls U13'!F50</f>
        <v>5</v>
      </c>
      <c r="F19" s="14">
        <f>'Girls U13'!G50</f>
        <v>18</v>
      </c>
      <c r="G19" s="14">
        <f>'Girls U13'!H50</f>
        <v>10</v>
      </c>
      <c r="H19" s="14">
        <f>'Girls U13'!I50</f>
        <v>51</v>
      </c>
    </row>
    <row r="20" spans="1:8" ht="12.75">
      <c r="A20" s="155" t="s">
        <v>80</v>
      </c>
      <c r="B20" s="160">
        <f aca="true" t="shared" si="2" ref="B20:H20">SUM(B18:B19)</f>
        <v>52</v>
      </c>
      <c r="C20" s="160">
        <f t="shared" si="2"/>
        <v>54</v>
      </c>
      <c r="D20" s="160">
        <f t="shared" si="2"/>
        <v>101</v>
      </c>
      <c r="E20" s="160">
        <f t="shared" si="2"/>
        <v>19</v>
      </c>
      <c r="F20" s="160">
        <f t="shared" si="2"/>
        <v>29</v>
      </c>
      <c r="G20" s="160">
        <f t="shared" si="2"/>
        <v>29</v>
      </c>
      <c r="H20" s="160">
        <f t="shared" si="2"/>
        <v>96</v>
      </c>
    </row>
    <row r="21" spans="2:8" ht="12.75">
      <c r="B21" s="14"/>
      <c r="C21" s="14"/>
      <c r="D21" s="14"/>
      <c r="E21" s="14"/>
      <c r="F21" s="14"/>
      <c r="G21" s="14"/>
      <c r="H21" s="14"/>
    </row>
    <row r="22" spans="1:8" ht="12.75">
      <c r="A22" s="161" t="s">
        <v>89</v>
      </c>
      <c r="B22" s="162">
        <f aca="true" t="shared" si="3" ref="B22:H22">RANK(B20,$B20:$H20,0)</f>
        <v>4</v>
      </c>
      <c r="C22" s="162">
        <f t="shared" si="3"/>
        <v>3</v>
      </c>
      <c r="D22" s="162">
        <f t="shared" si="3"/>
        <v>1</v>
      </c>
      <c r="E22" s="162">
        <f t="shared" si="3"/>
        <v>7</v>
      </c>
      <c r="F22" s="162">
        <f t="shared" si="3"/>
        <v>5</v>
      </c>
      <c r="G22" s="162">
        <f t="shared" si="3"/>
        <v>5</v>
      </c>
      <c r="H22" s="162">
        <f t="shared" si="3"/>
        <v>2</v>
      </c>
    </row>
    <row r="24" spans="1:8" ht="12.75">
      <c r="A24" s="6" t="s">
        <v>75</v>
      </c>
      <c r="B24" s="14"/>
      <c r="C24" s="14"/>
      <c r="D24" s="14"/>
      <c r="E24" s="14"/>
      <c r="F24" s="14"/>
      <c r="G24" s="14"/>
      <c r="H24" s="14"/>
    </row>
    <row r="25" spans="1:8" ht="12.75">
      <c r="A25" t="s">
        <v>86</v>
      </c>
      <c r="B25" s="14">
        <f>'Results by event'!C49</f>
        <v>125</v>
      </c>
      <c r="C25" s="14">
        <f>'Results by event'!D49</f>
        <v>180</v>
      </c>
      <c r="D25" s="14">
        <f>'Results by event'!E49</f>
        <v>187</v>
      </c>
      <c r="E25" s="14">
        <f>'Results by event'!F49</f>
        <v>0</v>
      </c>
      <c r="F25" s="14">
        <f>'Results by event'!G49</f>
        <v>0</v>
      </c>
      <c r="G25" s="14">
        <f>'Results by event'!H49</f>
        <v>0</v>
      </c>
      <c r="H25" s="14">
        <f>'Results by event'!I49</f>
        <v>0</v>
      </c>
    </row>
    <row r="26" spans="1:8" ht="12.75">
      <c r="A26" s="155" t="s">
        <v>80</v>
      </c>
      <c r="B26" s="160">
        <f aca="true" t="shared" si="4" ref="B26:H26">B25</f>
        <v>125</v>
      </c>
      <c r="C26" s="160">
        <f t="shared" si="4"/>
        <v>180</v>
      </c>
      <c r="D26" s="160">
        <f t="shared" si="4"/>
        <v>187</v>
      </c>
      <c r="E26" s="160">
        <f t="shared" si="4"/>
        <v>0</v>
      </c>
      <c r="F26" s="160">
        <f t="shared" si="4"/>
        <v>0</v>
      </c>
      <c r="G26" s="160">
        <f t="shared" si="4"/>
        <v>0</v>
      </c>
      <c r="H26" s="160">
        <f t="shared" si="4"/>
        <v>0</v>
      </c>
    </row>
    <row r="27" spans="1:8" ht="12.75">
      <c r="A27" s="155"/>
      <c r="B27" s="29"/>
      <c r="C27" s="29"/>
      <c r="D27" s="29"/>
      <c r="E27" s="29"/>
      <c r="F27" s="29"/>
      <c r="G27" s="29"/>
      <c r="H27" s="29"/>
    </row>
    <row r="28" spans="1:8" ht="12.75">
      <c r="A28" s="161" t="s">
        <v>89</v>
      </c>
      <c r="B28" s="162">
        <f aca="true" t="shared" si="5" ref="B28:H28">RANK(B26,$B$25:$H$25,0)</f>
        <v>3</v>
      </c>
      <c r="C28" s="162">
        <f t="shared" si="5"/>
        <v>2</v>
      </c>
      <c r="D28" s="162">
        <f t="shared" si="5"/>
        <v>1</v>
      </c>
      <c r="E28" s="162">
        <f t="shared" si="5"/>
        <v>4</v>
      </c>
      <c r="F28" s="162">
        <f t="shared" si="5"/>
        <v>4</v>
      </c>
      <c r="G28" s="162">
        <f t="shared" si="5"/>
        <v>4</v>
      </c>
      <c r="H28" s="162">
        <f t="shared" si="5"/>
        <v>4</v>
      </c>
    </row>
    <row r="29" spans="1:8" ht="12.75">
      <c r="A29" s="6" t="s">
        <v>83</v>
      </c>
      <c r="B29" s="14"/>
      <c r="C29" s="14"/>
      <c r="D29" s="14"/>
      <c r="E29" s="14"/>
      <c r="F29" s="14"/>
      <c r="G29" s="14"/>
      <c r="H29" s="14"/>
    </row>
    <row r="30" spans="1:8" ht="12.75">
      <c r="A30" t="s">
        <v>86</v>
      </c>
      <c r="B30" s="14">
        <f>'Results by event'!C52</f>
        <v>34</v>
      </c>
      <c r="C30" s="14">
        <f>'Results by event'!D52</f>
        <v>206</v>
      </c>
      <c r="D30" s="14">
        <f>'Results by event'!E52</f>
        <v>226</v>
      </c>
      <c r="E30" s="14">
        <f>'Results by event'!F52</f>
        <v>0</v>
      </c>
      <c r="F30" s="14">
        <f>'Results by event'!G52</f>
        <v>51</v>
      </c>
      <c r="G30" s="14">
        <f>'Results by event'!H52</f>
        <v>0</v>
      </c>
      <c r="H30" s="14">
        <f>'Results by event'!I52</f>
        <v>216</v>
      </c>
    </row>
    <row r="31" spans="1:8" ht="12.75">
      <c r="A31" s="155" t="s">
        <v>80</v>
      </c>
      <c r="B31" s="160">
        <f aca="true" t="shared" si="6" ref="B31:H31">B30</f>
        <v>34</v>
      </c>
      <c r="C31" s="160">
        <f t="shared" si="6"/>
        <v>206</v>
      </c>
      <c r="D31" s="160">
        <f t="shared" si="6"/>
        <v>226</v>
      </c>
      <c r="E31" s="160">
        <f t="shared" si="6"/>
        <v>0</v>
      </c>
      <c r="F31" s="160">
        <f t="shared" si="6"/>
        <v>51</v>
      </c>
      <c r="G31" s="160">
        <f t="shared" si="6"/>
        <v>0</v>
      </c>
      <c r="H31" s="160">
        <f t="shared" si="6"/>
        <v>216</v>
      </c>
    </row>
    <row r="32" spans="1:8" ht="12.75">
      <c r="A32" s="155"/>
      <c r="B32" s="29"/>
      <c r="C32" s="29"/>
      <c r="D32" s="29"/>
      <c r="E32" s="29"/>
      <c r="F32" s="29"/>
      <c r="G32" s="29"/>
      <c r="H32" s="29"/>
    </row>
    <row r="33" spans="1:8" ht="12.75">
      <c r="A33" s="161" t="s">
        <v>89</v>
      </c>
      <c r="B33" s="163">
        <f aca="true" t="shared" si="7" ref="B33:H33">RANK(B31,$B31:$H31,0)</f>
        <v>5</v>
      </c>
      <c r="C33" s="163">
        <f t="shared" si="7"/>
        <v>3</v>
      </c>
      <c r="D33" s="163">
        <f t="shared" si="7"/>
        <v>1</v>
      </c>
      <c r="E33" s="163">
        <f t="shared" si="7"/>
        <v>6</v>
      </c>
      <c r="F33" s="163">
        <f t="shared" si="7"/>
        <v>4</v>
      </c>
      <c r="G33" s="163">
        <f t="shared" si="7"/>
        <v>6</v>
      </c>
      <c r="H33" s="163">
        <f t="shared" si="7"/>
        <v>2</v>
      </c>
    </row>
  </sheetData>
  <sheetProtection/>
  <mergeCells count="1">
    <mergeCell ref="A2:H2"/>
  </mergeCells>
  <printOptions/>
  <pageMargins left="1.12013888888889" right="0.75" top="1" bottom="1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0.57421875" style="0" customWidth="1"/>
    <col min="2" max="8" width="12.421875" style="0" customWidth="1"/>
    <col min="9" max="16384" width="8.57421875" style="0" customWidth="1"/>
  </cols>
  <sheetData>
    <row r="1" spans="1:8" ht="15.75">
      <c r="A1" s="187" t="s">
        <v>90</v>
      </c>
      <c r="B1" s="187"/>
      <c r="C1" s="187"/>
      <c r="D1" s="187"/>
      <c r="E1" s="187"/>
      <c r="F1" s="187"/>
      <c r="G1" s="187"/>
      <c r="H1" s="187"/>
    </row>
    <row r="2" spans="1:2" ht="12.75">
      <c r="A2" s="4" t="s">
        <v>91</v>
      </c>
      <c r="B2" s="6"/>
    </row>
    <row r="3" spans="1:8" ht="12.75">
      <c r="A3" s="164" t="str">
        <f>'[1]Boys U11'!$H$2</f>
        <v>20th October 2019</v>
      </c>
      <c r="B3" s="4" t="str">
        <f>'Boys U11'!C3</f>
        <v>Abingdon</v>
      </c>
      <c r="C3" s="4" t="str">
        <f>'Boys U11'!D3</f>
        <v>Banbury</v>
      </c>
      <c r="D3" s="4" t="str">
        <f>'Boys U11'!E3</f>
        <v>Bicester</v>
      </c>
      <c r="E3" s="4" t="str">
        <f>'Boys U11'!F3</f>
        <v>Oxford</v>
      </c>
      <c r="F3" s="4" t="str">
        <f>'Boys U11'!G3</f>
        <v>Radley</v>
      </c>
      <c r="G3" s="4" t="str">
        <f>'Boys U11'!H3</f>
        <v>White Horse</v>
      </c>
      <c r="H3" s="4" t="str">
        <f>'Boys U11'!I3</f>
        <v>Witney</v>
      </c>
    </row>
    <row r="4" spans="2:8" ht="12.75">
      <c r="B4" s="1"/>
      <c r="C4" s="1"/>
      <c r="D4" s="1"/>
      <c r="E4" s="1"/>
      <c r="F4" s="1"/>
      <c r="G4" s="1"/>
      <c r="H4" s="1"/>
    </row>
    <row r="5" spans="1:8" ht="12.75">
      <c r="A5" s="6" t="s">
        <v>84</v>
      </c>
      <c r="B5" s="1"/>
      <c r="C5" s="1"/>
      <c r="D5" s="1"/>
      <c r="E5" s="1"/>
      <c r="F5" s="1"/>
      <c r="G5" s="1"/>
      <c r="H5" s="1"/>
    </row>
    <row r="6" spans="1:8" ht="12.75">
      <c r="A6" t="s">
        <v>75</v>
      </c>
      <c r="B6" s="14">
        <f>'[1]Summary Results'!B11</f>
        <v>32</v>
      </c>
      <c r="C6" s="14">
        <f>'[1]Summary Results'!C11</f>
        <v>31</v>
      </c>
      <c r="D6" s="14">
        <f>'[1]Summary Results'!D11</f>
        <v>44</v>
      </c>
      <c r="E6" s="14">
        <f>'[1]Summary Results'!E11</f>
        <v>11</v>
      </c>
      <c r="F6" s="14">
        <f>'[1]Summary Results'!F11</f>
        <v>28</v>
      </c>
      <c r="G6" s="14">
        <f>'[1]Summary Results'!G11</f>
        <v>18</v>
      </c>
      <c r="H6" s="14">
        <f>'[1]Summary Results'!H11</f>
        <v>27</v>
      </c>
    </row>
    <row r="7" spans="1:8" ht="12.75">
      <c r="A7" t="s">
        <v>83</v>
      </c>
      <c r="B7" s="14">
        <f>'[1]Summary Results'!B12</f>
        <v>27</v>
      </c>
      <c r="C7" s="14">
        <f>'[1]Summary Results'!C12</f>
        <v>13</v>
      </c>
      <c r="D7" s="14">
        <f>'[1]Summary Results'!D12</f>
        <v>45</v>
      </c>
      <c r="E7" s="14">
        <f>'[1]Summary Results'!E12</f>
        <v>22</v>
      </c>
      <c r="F7" s="14">
        <f>'[1]Summary Results'!F12</f>
        <v>3</v>
      </c>
      <c r="G7" s="14">
        <f>'[1]Summary Results'!G12</f>
        <v>45</v>
      </c>
      <c r="H7" s="14">
        <f>'[1]Summary Results'!H12</f>
        <v>34</v>
      </c>
    </row>
    <row r="8" spans="1:8" ht="12.75">
      <c r="A8" s="155" t="s">
        <v>80</v>
      </c>
      <c r="B8" s="160">
        <f aca="true" t="shared" si="0" ref="B8:H8">SUM(B6:B7)</f>
        <v>59</v>
      </c>
      <c r="C8" s="160">
        <f t="shared" si="0"/>
        <v>44</v>
      </c>
      <c r="D8" s="160">
        <f t="shared" si="0"/>
        <v>89</v>
      </c>
      <c r="E8" s="160">
        <f t="shared" si="0"/>
        <v>33</v>
      </c>
      <c r="F8" s="160">
        <f t="shared" si="0"/>
        <v>31</v>
      </c>
      <c r="G8" s="160">
        <f t="shared" si="0"/>
        <v>63</v>
      </c>
      <c r="H8" s="160">
        <f t="shared" si="0"/>
        <v>61</v>
      </c>
    </row>
    <row r="9" spans="2:8" ht="12.75">
      <c r="B9" s="14"/>
      <c r="C9" s="14"/>
      <c r="D9" s="14"/>
      <c r="E9" s="14"/>
      <c r="F9" s="14"/>
      <c r="G9" s="14"/>
      <c r="H9" s="14"/>
    </row>
    <row r="10" spans="1:8" ht="12.75">
      <c r="A10" s="161" t="s">
        <v>89</v>
      </c>
      <c r="B10" s="162">
        <f>'[1]Summary Results'!B15</f>
        <v>4</v>
      </c>
      <c r="C10" s="162">
        <f>'[1]Summary Results'!C15</f>
        <v>5</v>
      </c>
      <c r="D10" s="162">
        <f>'[1]Summary Results'!D15</f>
        <v>1</v>
      </c>
      <c r="E10" s="162">
        <f>'[1]Summary Results'!E15</f>
        <v>6</v>
      </c>
      <c r="F10" s="162">
        <f>'[1]Summary Results'!F15</f>
        <v>7</v>
      </c>
      <c r="G10" s="162">
        <f>'[1]Summary Results'!G15</f>
        <v>2</v>
      </c>
      <c r="H10" s="162">
        <f>'[1]Summary Results'!H15</f>
        <v>3</v>
      </c>
    </row>
    <row r="12" spans="1:8" ht="12.75">
      <c r="A12" s="6" t="s">
        <v>85</v>
      </c>
      <c r="B12" s="1"/>
      <c r="C12" s="1"/>
      <c r="D12" s="1"/>
      <c r="E12" s="1"/>
      <c r="F12" s="1"/>
      <c r="G12" s="1"/>
      <c r="H12" s="1"/>
    </row>
    <row r="13" spans="1:8" ht="12.75">
      <c r="A13" t="s">
        <v>75</v>
      </c>
      <c r="B13" s="14">
        <f>'[1]Summary Results'!B18</f>
        <v>41</v>
      </c>
      <c r="C13" s="14">
        <f>'[1]Summary Results'!C18</f>
        <v>27</v>
      </c>
      <c r="D13" s="14">
        <f>'[1]Summary Results'!D18</f>
        <v>38</v>
      </c>
      <c r="E13" s="14">
        <f>'[1]Summary Results'!E18</f>
        <v>17</v>
      </c>
      <c r="F13" s="14">
        <f>'[1]Summary Results'!F18</f>
        <v>6</v>
      </c>
      <c r="G13" s="14">
        <f>'[1]Summary Results'!G18</f>
        <v>8</v>
      </c>
      <c r="H13" s="14">
        <f>'[1]Summary Results'!H18</f>
        <v>52</v>
      </c>
    </row>
    <row r="14" spans="1:8" ht="12.75">
      <c r="A14" t="s">
        <v>83</v>
      </c>
      <c r="B14" s="14">
        <f>'[1]Summary Results'!B19</f>
        <v>35</v>
      </c>
      <c r="C14" s="14">
        <f>'[1]Summary Results'!C19</f>
        <v>9</v>
      </c>
      <c r="D14" s="14">
        <f>'[1]Summary Results'!D19</f>
        <v>38</v>
      </c>
      <c r="E14" s="14">
        <f>'[1]Summary Results'!E19</f>
        <v>7</v>
      </c>
      <c r="F14" s="14">
        <f>'[1]Summary Results'!F19</f>
        <v>28</v>
      </c>
      <c r="G14" s="14">
        <f>'[1]Summary Results'!G19</f>
        <v>7</v>
      </c>
      <c r="H14" s="14">
        <f>'[1]Summary Results'!H19</f>
        <v>54</v>
      </c>
    </row>
    <row r="15" spans="1:8" ht="12.75">
      <c r="A15" s="155" t="s">
        <v>80</v>
      </c>
      <c r="B15" s="160">
        <f aca="true" t="shared" si="1" ref="B15:H15">SUM(B13:B14)</f>
        <v>76</v>
      </c>
      <c r="C15" s="160">
        <f t="shared" si="1"/>
        <v>36</v>
      </c>
      <c r="D15" s="160">
        <f t="shared" si="1"/>
        <v>76</v>
      </c>
      <c r="E15" s="160">
        <f t="shared" si="1"/>
        <v>24</v>
      </c>
      <c r="F15" s="160">
        <f t="shared" si="1"/>
        <v>34</v>
      </c>
      <c r="G15" s="160">
        <f t="shared" si="1"/>
        <v>15</v>
      </c>
      <c r="H15" s="160">
        <f t="shared" si="1"/>
        <v>106</v>
      </c>
    </row>
    <row r="16" spans="2:8" ht="12.75">
      <c r="B16" s="14"/>
      <c r="C16" s="14"/>
      <c r="D16" s="14"/>
      <c r="E16" s="14"/>
      <c r="F16" s="14"/>
      <c r="G16" s="14"/>
      <c r="H16" s="14"/>
    </row>
    <row r="17" spans="1:8" ht="12.75">
      <c r="A17" s="161" t="s">
        <v>89</v>
      </c>
      <c r="B17" s="162">
        <f>'[1]Summary Results'!B22</f>
        <v>2</v>
      </c>
      <c r="C17" s="162">
        <f>'[1]Summary Results'!C22</f>
        <v>4</v>
      </c>
      <c r="D17" s="162">
        <f>'[1]Summary Results'!D22</f>
        <v>2</v>
      </c>
      <c r="E17" s="162">
        <f>'[1]Summary Results'!E22</f>
        <v>6</v>
      </c>
      <c r="F17" s="162">
        <f>'[1]Summary Results'!F22</f>
        <v>5</v>
      </c>
      <c r="G17" s="162">
        <f>'[1]Summary Results'!G22</f>
        <v>7</v>
      </c>
      <c r="H17" s="162">
        <f>'[1]Summary Results'!H22</f>
        <v>1</v>
      </c>
    </row>
    <row r="19" spans="1:8" ht="12.75">
      <c r="A19" s="165" t="s">
        <v>75</v>
      </c>
      <c r="B19" s="14"/>
      <c r="C19" s="14"/>
      <c r="D19" s="14"/>
      <c r="E19" s="14"/>
      <c r="F19" s="14"/>
      <c r="G19" s="14"/>
      <c r="H19" s="14"/>
    </row>
    <row r="20" spans="1:8" ht="12.75">
      <c r="A20" t="s">
        <v>86</v>
      </c>
      <c r="B20" s="160">
        <f>'[1]Summary Results'!B25</f>
        <v>107</v>
      </c>
      <c r="C20" s="160">
        <f>'[1]Summary Results'!C25</f>
        <v>180</v>
      </c>
      <c r="D20" s="160">
        <f>'[1]Summary Results'!D25</f>
        <v>186</v>
      </c>
      <c r="E20" s="160">
        <f>'[1]Summary Results'!E25</f>
        <v>15</v>
      </c>
      <c r="F20" s="160">
        <f>'[1]Summary Results'!F25</f>
        <v>0</v>
      </c>
      <c r="G20" s="160">
        <f>'[1]Summary Results'!G25</f>
        <v>0</v>
      </c>
      <c r="H20" s="160">
        <f>'[1]Summary Results'!H25</f>
        <v>0</v>
      </c>
    </row>
    <row r="21" spans="1:8" ht="12.75">
      <c r="A21" s="155"/>
      <c r="B21" s="29"/>
      <c r="C21" s="29"/>
      <c r="D21" s="29"/>
      <c r="E21" s="29"/>
      <c r="F21" s="29"/>
      <c r="G21" s="29"/>
      <c r="H21" s="29"/>
    </row>
    <row r="22" spans="1:8" ht="12.75">
      <c r="A22" s="161" t="s">
        <v>89</v>
      </c>
      <c r="B22" s="162">
        <f>'[1]Summary Results'!B27</f>
        <v>3</v>
      </c>
      <c r="C22" s="162">
        <f>'[1]Summary Results'!C27</f>
        <v>2</v>
      </c>
      <c r="D22" s="162">
        <f>'[1]Summary Results'!D27</f>
        <v>1</v>
      </c>
      <c r="E22" s="162">
        <f>'[1]Summary Results'!E27</f>
        <v>4</v>
      </c>
      <c r="F22" s="162">
        <f>'[1]Summary Results'!F27</f>
        <v>5</v>
      </c>
      <c r="G22" s="162">
        <f>'[1]Summary Results'!G27</f>
        <v>5</v>
      </c>
      <c r="H22" s="162">
        <f>'[1]Summary Results'!H27</f>
        <v>5</v>
      </c>
    </row>
    <row r="23" spans="1:8" ht="12.75">
      <c r="A23" s="166"/>
      <c r="B23" s="148"/>
      <c r="C23" s="148"/>
      <c r="D23" s="148"/>
      <c r="E23" s="148"/>
      <c r="F23" s="148"/>
      <c r="G23" s="167"/>
      <c r="H23" s="148"/>
    </row>
    <row r="24" spans="1:8" ht="12.75">
      <c r="A24" s="6" t="s">
        <v>83</v>
      </c>
      <c r="B24" s="14"/>
      <c r="C24" s="14"/>
      <c r="D24" s="14"/>
      <c r="E24" s="14"/>
      <c r="F24" s="14"/>
      <c r="G24" s="14"/>
      <c r="H24" s="14"/>
    </row>
    <row r="25" spans="1:8" ht="12.75">
      <c r="A25" t="s">
        <v>86</v>
      </c>
      <c r="B25" s="160">
        <f>'[1]Summary Results'!B29</f>
        <v>0</v>
      </c>
      <c r="C25" s="160">
        <f>'[1]Summary Results'!C29</f>
        <v>218</v>
      </c>
      <c r="D25" s="160">
        <f>'[1]Summary Results'!D29</f>
        <v>224</v>
      </c>
      <c r="E25" s="160">
        <f>'[1]Summary Results'!E29</f>
        <v>28</v>
      </c>
      <c r="F25" s="160">
        <f>'[1]Summary Results'!F29</f>
        <v>23</v>
      </c>
      <c r="G25" s="160">
        <f>'[1]Summary Results'!G29</f>
        <v>0</v>
      </c>
      <c r="H25" s="160">
        <f>'[1]Summary Results'!H29</f>
        <v>226</v>
      </c>
    </row>
    <row r="26" spans="1:8" ht="12.75">
      <c r="A26" s="155"/>
      <c r="B26" s="29"/>
      <c r="C26" s="29"/>
      <c r="D26" s="29"/>
      <c r="E26" s="29"/>
      <c r="F26" s="29"/>
      <c r="G26" s="29"/>
      <c r="H26" s="29"/>
    </row>
    <row r="27" spans="1:8" ht="12.75">
      <c r="A27" s="161" t="s">
        <v>89</v>
      </c>
      <c r="B27" s="163">
        <f>'[1]Summary Results'!B31</f>
        <v>6</v>
      </c>
      <c r="C27" s="163">
        <f>'[1]Summary Results'!C31</f>
        <v>3</v>
      </c>
      <c r="D27" s="163">
        <f>'[1]Summary Results'!D31</f>
        <v>2</v>
      </c>
      <c r="E27" s="163">
        <f>'[1]Summary Results'!E31</f>
        <v>4</v>
      </c>
      <c r="F27" s="163">
        <f>'[1]Summary Results'!F31</f>
        <v>5</v>
      </c>
      <c r="G27" s="163">
        <f>'[1]Summary Results'!G31</f>
        <v>6</v>
      </c>
      <c r="H27" s="163">
        <f>'[1]Summary Results'!H31</f>
        <v>1</v>
      </c>
    </row>
    <row r="28" spans="1:8" ht="12.75">
      <c r="A28" s="166"/>
      <c r="B28" s="41"/>
      <c r="C28" s="41"/>
      <c r="D28" s="41"/>
      <c r="E28" s="41"/>
      <c r="F28" s="41"/>
      <c r="G28" s="41"/>
      <c r="H28" s="41"/>
    </row>
    <row r="29" spans="1:8" ht="12.75">
      <c r="A29" s="166"/>
      <c r="B29" s="41"/>
      <c r="C29" s="41"/>
      <c r="D29" s="41"/>
      <c r="E29" s="41"/>
      <c r="F29" s="41"/>
      <c r="G29" s="41"/>
      <c r="H29" s="41"/>
    </row>
    <row r="31" spans="1:2" ht="12.75">
      <c r="A31" s="4" t="s">
        <v>92</v>
      </c>
      <c r="B31" s="6"/>
    </row>
    <row r="32" spans="1:8" ht="12.75">
      <c r="A32" s="164" t="str">
        <f>'Boys U11'!G1</f>
        <v>17th November 2019</v>
      </c>
      <c r="B32" s="4" t="str">
        <f>'Boys U11'!C3</f>
        <v>Abingdon</v>
      </c>
      <c r="C32" s="4" t="str">
        <f>'Boys U11'!D3</f>
        <v>Banbury</v>
      </c>
      <c r="D32" s="4" t="str">
        <f>'Boys U11'!E3</f>
        <v>Bicester</v>
      </c>
      <c r="E32" s="4" t="str">
        <f>'Boys U11'!F3</f>
        <v>Oxford</v>
      </c>
      <c r="F32" s="4" t="str">
        <f>'Boys U11'!G3</f>
        <v>Radley</v>
      </c>
      <c r="G32" s="4" t="str">
        <f>'Boys U11'!H3</f>
        <v>White Horse</v>
      </c>
      <c r="H32" s="4" t="str">
        <f>'Boys U11'!I3</f>
        <v>Witney</v>
      </c>
    </row>
    <row r="33" spans="2:8" ht="12.75">
      <c r="B33" s="1"/>
      <c r="C33" s="1"/>
      <c r="D33" s="1"/>
      <c r="E33" s="1"/>
      <c r="F33" s="1"/>
      <c r="G33" s="1"/>
      <c r="H33" s="1"/>
    </row>
    <row r="34" spans="1:8" ht="12.75">
      <c r="A34" s="6" t="s">
        <v>84</v>
      </c>
      <c r="B34" s="1"/>
      <c r="C34" s="1"/>
      <c r="D34" s="1"/>
      <c r="E34" s="1"/>
      <c r="F34" s="1"/>
      <c r="G34" s="1"/>
      <c r="H34" s="1"/>
    </row>
    <row r="35" spans="1:8" ht="12.75">
      <c r="A35" t="s">
        <v>75</v>
      </c>
      <c r="B35" s="14">
        <f>'Summary Results'!B11</f>
        <v>24</v>
      </c>
      <c r="C35" s="14">
        <f>'Summary Results'!C11</f>
        <v>29</v>
      </c>
      <c r="D35" s="14">
        <f>'Summary Results'!D11</f>
        <v>43</v>
      </c>
      <c r="E35" s="14">
        <f>'Summary Results'!E11</f>
        <v>19</v>
      </c>
      <c r="F35" s="14">
        <f>'Summary Results'!F11</f>
        <v>27</v>
      </c>
      <c r="G35" s="14">
        <f>'Summary Results'!G11</f>
        <v>16</v>
      </c>
      <c r="H35" s="14">
        <f>'Summary Results'!H11</f>
        <v>37</v>
      </c>
    </row>
    <row r="36" spans="1:8" ht="12.75">
      <c r="A36" t="s">
        <v>83</v>
      </c>
      <c r="B36" s="14">
        <f>'Summary Results'!B12</f>
        <v>29</v>
      </c>
      <c r="C36" s="14">
        <f>'Summary Results'!C12</f>
        <v>25</v>
      </c>
      <c r="D36" s="14">
        <f>'Summary Results'!D12</f>
        <v>43</v>
      </c>
      <c r="E36" s="14">
        <f>'Summary Results'!E12</f>
        <v>23</v>
      </c>
      <c r="F36" s="14">
        <f>'Summary Results'!F12</f>
        <v>12</v>
      </c>
      <c r="G36" s="14">
        <f>'Summary Results'!G12</f>
        <v>35</v>
      </c>
      <c r="H36" s="14">
        <f>'Summary Results'!H12</f>
        <v>28</v>
      </c>
    </row>
    <row r="37" spans="1:8" ht="12.75">
      <c r="A37" s="155" t="s">
        <v>80</v>
      </c>
      <c r="B37" s="168">
        <f aca="true" t="shared" si="2" ref="B37:H37">SUM(B35:B36)</f>
        <v>53</v>
      </c>
      <c r="C37" s="168">
        <f t="shared" si="2"/>
        <v>54</v>
      </c>
      <c r="D37" s="168">
        <f t="shared" si="2"/>
        <v>86</v>
      </c>
      <c r="E37" s="168">
        <f t="shared" si="2"/>
        <v>42</v>
      </c>
      <c r="F37" s="168">
        <f t="shared" si="2"/>
        <v>39</v>
      </c>
      <c r="G37" s="168">
        <f t="shared" si="2"/>
        <v>51</v>
      </c>
      <c r="H37" s="168">
        <f t="shared" si="2"/>
        <v>65</v>
      </c>
    </row>
    <row r="38" spans="2:8" ht="12.75">
      <c r="B38" s="14"/>
      <c r="C38" s="14"/>
      <c r="D38" s="14"/>
      <c r="E38" s="14"/>
      <c r="F38" s="14"/>
      <c r="G38" s="14"/>
      <c r="H38" s="14"/>
    </row>
    <row r="39" spans="1:8" ht="12.75">
      <c r="A39" s="161" t="s">
        <v>89</v>
      </c>
      <c r="B39" s="162">
        <f>'Summary Results'!B15</f>
        <v>4</v>
      </c>
      <c r="C39" s="162">
        <f>'Summary Results'!C15</f>
        <v>3</v>
      </c>
      <c r="D39" s="162">
        <f>'Summary Results'!D15</f>
        <v>1</v>
      </c>
      <c r="E39" s="162">
        <f>'Summary Results'!E15</f>
        <v>6</v>
      </c>
      <c r="F39" s="162">
        <f>'Summary Results'!F15</f>
        <v>7</v>
      </c>
      <c r="G39" s="162">
        <f>'Summary Results'!G15</f>
        <v>5</v>
      </c>
      <c r="H39" s="162">
        <f>'Summary Results'!H15</f>
        <v>2</v>
      </c>
    </row>
    <row r="40" spans="1:8" ht="12.75">
      <c r="A40" s="166"/>
      <c r="B40" s="148"/>
      <c r="C40" s="148"/>
      <c r="D40" s="148"/>
      <c r="E40" s="148"/>
      <c r="F40" s="148"/>
      <c r="G40" s="148"/>
      <c r="H40" s="148"/>
    </row>
    <row r="41" spans="1:8" ht="12.75">
      <c r="A41" s="6" t="s">
        <v>85</v>
      </c>
      <c r="B41" s="1"/>
      <c r="C41" s="1"/>
      <c r="D41" s="1"/>
      <c r="E41" s="1"/>
      <c r="F41" s="1"/>
      <c r="G41" s="1"/>
      <c r="H41" s="1"/>
    </row>
    <row r="42" spans="1:8" ht="12.75">
      <c r="A42" t="s">
        <v>75</v>
      </c>
      <c r="B42" s="14">
        <f>'Summary Results'!B18</f>
        <v>20</v>
      </c>
      <c r="C42" s="14">
        <f>'Summary Results'!C18</f>
        <v>30</v>
      </c>
      <c r="D42" s="14">
        <f>'Summary Results'!D18</f>
        <v>53</v>
      </c>
      <c r="E42" s="14">
        <f>'Summary Results'!E18</f>
        <v>14</v>
      </c>
      <c r="F42" s="14">
        <f>'Summary Results'!F18</f>
        <v>11</v>
      </c>
      <c r="G42" s="14">
        <f>'Summary Results'!G18</f>
        <v>19</v>
      </c>
      <c r="H42" s="14">
        <f>'Summary Results'!H18</f>
        <v>45</v>
      </c>
    </row>
    <row r="43" spans="1:8" ht="12.75">
      <c r="A43" t="s">
        <v>83</v>
      </c>
      <c r="B43" s="14">
        <f>'Summary Results'!B19</f>
        <v>32</v>
      </c>
      <c r="C43" s="14">
        <f>'Summary Results'!C19</f>
        <v>24</v>
      </c>
      <c r="D43" s="14">
        <f>'Summary Results'!D19</f>
        <v>48</v>
      </c>
      <c r="E43" s="14">
        <f>'Summary Results'!E19</f>
        <v>5</v>
      </c>
      <c r="F43" s="14">
        <f>'Summary Results'!F19</f>
        <v>18</v>
      </c>
      <c r="G43" s="14">
        <f>'Summary Results'!G19</f>
        <v>10</v>
      </c>
      <c r="H43" s="14">
        <f>'Summary Results'!H19</f>
        <v>51</v>
      </c>
    </row>
    <row r="44" spans="1:8" ht="12.75">
      <c r="A44" s="155" t="s">
        <v>80</v>
      </c>
      <c r="B44" s="169">
        <f aca="true" t="shared" si="3" ref="B44:H44">SUM(B42:B43)</f>
        <v>52</v>
      </c>
      <c r="C44" s="169">
        <f t="shared" si="3"/>
        <v>54</v>
      </c>
      <c r="D44" s="169">
        <f t="shared" si="3"/>
        <v>101</v>
      </c>
      <c r="E44" s="169">
        <f t="shared" si="3"/>
        <v>19</v>
      </c>
      <c r="F44" s="169">
        <f t="shared" si="3"/>
        <v>29</v>
      </c>
      <c r="G44" s="169">
        <f t="shared" si="3"/>
        <v>29</v>
      </c>
      <c r="H44" s="169">
        <f t="shared" si="3"/>
        <v>96</v>
      </c>
    </row>
    <row r="45" spans="2:8" ht="12.75">
      <c r="B45" s="14"/>
      <c r="C45" s="14"/>
      <c r="D45" s="14"/>
      <c r="E45" s="14"/>
      <c r="F45" s="14"/>
      <c r="G45" s="14"/>
      <c r="H45" s="14"/>
    </row>
    <row r="46" spans="1:8" ht="12.75">
      <c r="A46" s="161" t="s">
        <v>89</v>
      </c>
      <c r="B46" s="162">
        <f>'Summary Results'!B22</f>
        <v>4</v>
      </c>
      <c r="C46" s="162">
        <f>'Summary Results'!C22</f>
        <v>3</v>
      </c>
      <c r="D46" s="162">
        <f>'Summary Results'!D22</f>
        <v>1</v>
      </c>
      <c r="E46" s="162">
        <f>'Summary Results'!E22</f>
        <v>7</v>
      </c>
      <c r="F46" s="162">
        <f>'Summary Results'!F22</f>
        <v>5</v>
      </c>
      <c r="G46" s="162">
        <f>'Summary Results'!G22</f>
        <v>5</v>
      </c>
      <c r="H46" s="162">
        <f>'Summary Results'!H22</f>
        <v>2</v>
      </c>
    </row>
    <row r="48" spans="1:8" ht="12.75">
      <c r="A48" s="165" t="s">
        <v>75</v>
      </c>
      <c r="B48" s="14"/>
      <c r="C48" s="14"/>
      <c r="D48" s="14"/>
      <c r="E48" s="14"/>
      <c r="F48" s="14"/>
      <c r="G48" s="14"/>
      <c r="H48" s="14"/>
    </row>
    <row r="49" spans="1:8" ht="12.75">
      <c r="A49" t="s">
        <v>86</v>
      </c>
      <c r="B49" s="169">
        <f>'Summary Results'!B25</f>
        <v>125</v>
      </c>
      <c r="C49" s="169">
        <f>'Summary Results'!C25</f>
        <v>180</v>
      </c>
      <c r="D49" s="169">
        <f>'Summary Results'!D25</f>
        <v>187</v>
      </c>
      <c r="E49" s="169">
        <f>'Summary Results'!E25</f>
        <v>0</v>
      </c>
      <c r="F49" s="169">
        <f>'Summary Results'!F25</f>
        <v>0</v>
      </c>
      <c r="G49" s="169">
        <f>'Summary Results'!G25</f>
        <v>0</v>
      </c>
      <c r="H49" s="169">
        <f>'Summary Results'!H25</f>
        <v>0</v>
      </c>
    </row>
    <row r="50" spans="1:8" ht="12.75">
      <c r="A50" s="155"/>
      <c r="B50" s="29"/>
      <c r="C50" s="29"/>
      <c r="D50" s="29"/>
      <c r="E50" s="29"/>
      <c r="F50" s="29"/>
      <c r="G50" s="29"/>
      <c r="H50" s="29"/>
    </row>
    <row r="51" spans="1:8" ht="12.75">
      <c r="A51" s="161" t="s">
        <v>89</v>
      </c>
      <c r="B51" s="162">
        <f>'Summary Results'!B28</f>
        <v>3</v>
      </c>
      <c r="C51" s="162">
        <f>'Summary Results'!C28</f>
        <v>2</v>
      </c>
      <c r="D51" s="162">
        <f>'Summary Results'!D28</f>
        <v>1</v>
      </c>
      <c r="E51" s="162">
        <f>'Summary Results'!E28</f>
        <v>4</v>
      </c>
      <c r="F51" s="162">
        <f>'Summary Results'!F28</f>
        <v>4</v>
      </c>
      <c r="G51" s="162">
        <f>'Summary Results'!G28</f>
        <v>4</v>
      </c>
      <c r="H51" s="162">
        <f>'Summary Results'!H28</f>
        <v>4</v>
      </c>
    </row>
    <row r="52" spans="1:8" ht="12.75">
      <c r="A52" s="166"/>
      <c r="B52" s="148"/>
      <c r="C52" s="148"/>
      <c r="D52" s="148"/>
      <c r="E52" s="148"/>
      <c r="F52" s="148"/>
      <c r="G52" s="148"/>
      <c r="H52" s="148"/>
    </row>
    <row r="53" spans="1:8" ht="12.75">
      <c r="A53" s="6" t="s">
        <v>83</v>
      </c>
      <c r="B53" s="14"/>
      <c r="C53" s="14"/>
      <c r="D53" s="14"/>
      <c r="E53" s="14"/>
      <c r="F53" s="14"/>
      <c r="G53" s="14"/>
      <c r="H53" s="14"/>
    </row>
    <row r="54" spans="1:8" ht="12.75">
      <c r="A54" t="s">
        <v>86</v>
      </c>
      <c r="B54" s="169">
        <f>'Summary Results'!B30</f>
        <v>34</v>
      </c>
      <c r="C54" s="169">
        <f>'Summary Results'!C30</f>
        <v>206</v>
      </c>
      <c r="D54" s="169">
        <f>'Summary Results'!D30</f>
        <v>226</v>
      </c>
      <c r="E54" s="169">
        <f>'Summary Results'!E30</f>
        <v>0</v>
      </c>
      <c r="F54" s="169">
        <f>'Summary Results'!F30</f>
        <v>51</v>
      </c>
      <c r="G54" s="169">
        <f>'Summary Results'!G30</f>
        <v>0</v>
      </c>
      <c r="H54" s="169">
        <f>'Summary Results'!H30</f>
        <v>216</v>
      </c>
    </row>
    <row r="55" spans="1:8" ht="12.75">
      <c r="A55" s="155"/>
      <c r="B55" s="29"/>
      <c r="C55" s="29"/>
      <c r="D55" s="29"/>
      <c r="E55" s="29"/>
      <c r="F55" s="29"/>
      <c r="G55" s="29"/>
      <c r="H55" s="29"/>
    </row>
    <row r="56" spans="1:8" ht="12.75">
      <c r="A56" s="161" t="s">
        <v>89</v>
      </c>
      <c r="B56" s="163">
        <f>'Summary Results'!B33</f>
        <v>5</v>
      </c>
      <c r="C56" s="163">
        <f>'Summary Results'!C33</f>
        <v>3</v>
      </c>
      <c r="D56" s="163">
        <f>'Summary Results'!D33</f>
        <v>1</v>
      </c>
      <c r="E56" s="163">
        <f>'Summary Results'!E33</f>
        <v>6</v>
      </c>
      <c r="F56" s="163">
        <f>'Summary Results'!F33</f>
        <v>4</v>
      </c>
      <c r="G56" s="163">
        <f>'Summary Results'!G33</f>
        <v>6</v>
      </c>
      <c r="H56" s="163">
        <f>'Summary Results'!H33</f>
        <v>2</v>
      </c>
    </row>
    <row r="57" spans="1:8" ht="12.75">
      <c r="A57" s="166"/>
      <c r="B57" s="41"/>
      <c r="C57" s="41"/>
      <c r="D57" s="41"/>
      <c r="E57" s="41"/>
      <c r="F57" s="41"/>
      <c r="G57" s="41"/>
      <c r="H57" s="41"/>
    </row>
    <row r="58" spans="1:8" ht="12.75">
      <c r="A58" s="166"/>
      <c r="B58" s="41"/>
      <c r="C58" s="41"/>
      <c r="D58" s="41"/>
      <c r="E58" s="41"/>
      <c r="F58" s="41"/>
      <c r="G58" s="41"/>
      <c r="H58" s="41"/>
    </row>
    <row r="59" spans="1:8" ht="12.75">
      <c r="A59" s="166"/>
      <c r="B59" s="41"/>
      <c r="C59" s="41"/>
      <c r="D59" s="41"/>
      <c r="E59" s="41"/>
      <c r="F59" s="41"/>
      <c r="G59" s="41"/>
      <c r="H59" s="41"/>
    </row>
    <row r="60" spans="1:8" ht="12.75">
      <c r="A60" s="166"/>
      <c r="B60" s="41"/>
      <c r="C60" s="41"/>
      <c r="D60" s="41"/>
      <c r="E60" s="41"/>
      <c r="F60" s="41"/>
      <c r="G60" s="41"/>
      <c r="H60" s="41"/>
    </row>
    <row r="61" spans="1:8" ht="12.75">
      <c r="A61" s="4" t="s">
        <v>93</v>
      </c>
      <c r="B61" s="189" t="s">
        <v>94</v>
      </c>
      <c r="C61" s="189"/>
      <c r="D61" s="189"/>
      <c r="E61" s="189"/>
      <c r="F61" s="189"/>
      <c r="G61" s="189"/>
      <c r="H61" s="189"/>
    </row>
    <row r="62" spans="1:8" ht="12.75">
      <c r="A62" s="164"/>
      <c r="B62" s="4" t="str">
        <f>'Boys U11'!C3</f>
        <v>Abingdon</v>
      </c>
      <c r="C62" s="4" t="str">
        <f>'Boys U11'!D3</f>
        <v>Banbury</v>
      </c>
      <c r="D62" s="4" t="str">
        <f>'Boys U11'!E3</f>
        <v>Bicester</v>
      </c>
      <c r="E62" s="4" t="str">
        <f>'Boys U11'!F3</f>
        <v>Oxford</v>
      </c>
      <c r="F62" s="4" t="str">
        <f>'Boys U11'!G3</f>
        <v>Radley</v>
      </c>
      <c r="G62" s="4" t="str">
        <f>'Boys U11'!H3</f>
        <v>White Horse</v>
      </c>
      <c r="H62" s="4" t="str">
        <f>'Boys U11'!I3</f>
        <v>Witney</v>
      </c>
    </row>
    <row r="63" spans="2:8" ht="12.75">
      <c r="B63" s="1"/>
      <c r="C63" s="1"/>
      <c r="D63" s="1"/>
      <c r="E63" s="1"/>
      <c r="F63" s="1"/>
      <c r="G63" s="1"/>
      <c r="H63" s="1"/>
    </row>
    <row r="64" spans="1:8" ht="12.75">
      <c r="A64" s="6" t="s">
        <v>84</v>
      </c>
      <c r="B64" s="1"/>
      <c r="C64" s="1"/>
      <c r="D64" s="1"/>
      <c r="E64" s="1"/>
      <c r="F64" s="1"/>
      <c r="G64" s="1"/>
      <c r="H64" s="1"/>
    </row>
    <row r="65" spans="1:8" ht="12.75">
      <c r="A65" t="s">
        <v>75</v>
      </c>
      <c r="B65" s="14">
        <f aca="true" t="shared" si="4" ref="B65:H66">B6+B35</f>
        <v>56</v>
      </c>
      <c r="C65" s="14">
        <f t="shared" si="4"/>
        <v>60</v>
      </c>
      <c r="D65" s="14">
        <f t="shared" si="4"/>
        <v>87</v>
      </c>
      <c r="E65" s="14">
        <f t="shared" si="4"/>
        <v>30</v>
      </c>
      <c r="F65" s="14">
        <f t="shared" si="4"/>
        <v>55</v>
      </c>
      <c r="G65" s="14">
        <f t="shared" si="4"/>
        <v>34</v>
      </c>
      <c r="H65" s="14">
        <f t="shared" si="4"/>
        <v>64</v>
      </c>
    </row>
    <row r="66" spans="1:8" ht="12.75">
      <c r="A66" t="s">
        <v>83</v>
      </c>
      <c r="B66" s="14">
        <f t="shared" si="4"/>
        <v>56</v>
      </c>
      <c r="C66" s="14">
        <f t="shared" si="4"/>
        <v>38</v>
      </c>
      <c r="D66" s="14">
        <f t="shared" si="4"/>
        <v>88</v>
      </c>
      <c r="E66" s="14">
        <f t="shared" si="4"/>
        <v>45</v>
      </c>
      <c r="F66" s="14">
        <f t="shared" si="4"/>
        <v>15</v>
      </c>
      <c r="G66" s="14">
        <f t="shared" si="4"/>
        <v>80</v>
      </c>
      <c r="H66" s="14">
        <f t="shared" si="4"/>
        <v>62</v>
      </c>
    </row>
    <row r="67" spans="1:8" ht="12.75">
      <c r="A67" s="155" t="s">
        <v>80</v>
      </c>
      <c r="B67" s="160">
        <f aca="true" t="shared" si="5" ref="B67:H67">SUM(B65:B66)</f>
        <v>112</v>
      </c>
      <c r="C67" s="160">
        <f t="shared" si="5"/>
        <v>98</v>
      </c>
      <c r="D67" s="160">
        <f t="shared" si="5"/>
        <v>175</v>
      </c>
      <c r="E67" s="160">
        <f t="shared" si="5"/>
        <v>75</v>
      </c>
      <c r="F67" s="160">
        <f t="shared" si="5"/>
        <v>70</v>
      </c>
      <c r="G67" s="160">
        <f t="shared" si="5"/>
        <v>114</v>
      </c>
      <c r="H67" s="160">
        <f t="shared" si="5"/>
        <v>126</v>
      </c>
    </row>
    <row r="68" spans="2:8" ht="12.75">
      <c r="B68" s="14"/>
      <c r="C68" s="14"/>
      <c r="D68" s="14"/>
      <c r="E68" s="14"/>
      <c r="F68" s="14"/>
      <c r="G68" s="14"/>
      <c r="H68" s="14"/>
    </row>
    <row r="69" spans="1:8" ht="12.75">
      <c r="A69" s="161" t="s">
        <v>89</v>
      </c>
      <c r="B69" s="162">
        <f aca="true" t="shared" si="6" ref="B69:H69">RANK(B67,$B67:$H67,0)</f>
        <v>4</v>
      </c>
      <c r="C69" s="162">
        <f t="shared" si="6"/>
        <v>5</v>
      </c>
      <c r="D69" s="162">
        <f t="shared" si="6"/>
        <v>1</v>
      </c>
      <c r="E69" s="162">
        <f t="shared" si="6"/>
        <v>6</v>
      </c>
      <c r="F69" s="162">
        <f t="shared" si="6"/>
        <v>7</v>
      </c>
      <c r="G69" s="162">
        <f t="shared" si="6"/>
        <v>3</v>
      </c>
      <c r="H69" s="162">
        <f t="shared" si="6"/>
        <v>2</v>
      </c>
    </row>
    <row r="70" spans="1:8" ht="12.75">
      <c r="A70" s="166"/>
      <c r="B70" s="148"/>
      <c r="C70" s="148"/>
      <c r="D70" s="148"/>
      <c r="E70" s="148"/>
      <c r="F70" s="148"/>
      <c r="G70" s="148"/>
      <c r="H70" s="148"/>
    </row>
    <row r="71" spans="1:8" ht="12.75">
      <c r="A71" s="6" t="s">
        <v>85</v>
      </c>
      <c r="B71" s="1"/>
      <c r="C71" s="1"/>
      <c r="D71" s="1"/>
      <c r="E71" s="1"/>
      <c r="F71" s="1"/>
      <c r="G71" s="1"/>
      <c r="H71" s="1"/>
    </row>
    <row r="72" spans="1:8" ht="12.75">
      <c r="A72" t="s">
        <v>75</v>
      </c>
      <c r="B72" s="14">
        <f aca="true" t="shared" si="7" ref="B72:H73">B13+B42</f>
        <v>61</v>
      </c>
      <c r="C72" s="14">
        <f t="shared" si="7"/>
        <v>57</v>
      </c>
      <c r="D72" s="14">
        <f t="shared" si="7"/>
        <v>91</v>
      </c>
      <c r="E72" s="14">
        <f t="shared" si="7"/>
        <v>31</v>
      </c>
      <c r="F72" s="14">
        <f t="shared" si="7"/>
        <v>17</v>
      </c>
      <c r="G72" s="14">
        <f t="shared" si="7"/>
        <v>27</v>
      </c>
      <c r="H72" s="14">
        <f t="shared" si="7"/>
        <v>97</v>
      </c>
    </row>
    <row r="73" spans="1:8" ht="12.75">
      <c r="A73" t="s">
        <v>83</v>
      </c>
      <c r="B73" s="14">
        <f t="shared" si="7"/>
        <v>67</v>
      </c>
      <c r="C73" s="14">
        <f t="shared" si="7"/>
        <v>33</v>
      </c>
      <c r="D73" s="14">
        <f t="shared" si="7"/>
        <v>86</v>
      </c>
      <c r="E73" s="14">
        <f t="shared" si="7"/>
        <v>12</v>
      </c>
      <c r="F73" s="14">
        <f t="shared" si="7"/>
        <v>46</v>
      </c>
      <c r="G73" s="14">
        <f t="shared" si="7"/>
        <v>17</v>
      </c>
      <c r="H73" s="14">
        <f t="shared" si="7"/>
        <v>105</v>
      </c>
    </row>
    <row r="74" spans="1:8" ht="12.75">
      <c r="A74" s="155" t="s">
        <v>80</v>
      </c>
      <c r="B74" s="160">
        <f aca="true" t="shared" si="8" ref="B74:H74">SUM(B72:B73)</f>
        <v>128</v>
      </c>
      <c r="C74" s="160">
        <f t="shared" si="8"/>
        <v>90</v>
      </c>
      <c r="D74" s="160">
        <f t="shared" si="8"/>
        <v>177</v>
      </c>
      <c r="E74" s="160">
        <f t="shared" si="8"/>
        <v>43</v>
      </c>
      <c r="F74" s="160">
        <f t="shared" si="8"/>
        <v>63</v>
      </c>
      <c r="G74" s="160">
        <f t="shared" si="8"/>
        <v>44</v>
      </c>
      <c r="H74" s="160">
        <f t="shared" si="8"/>
        <v>202</v>
      </c>
    </row>
    <row r="75" spans="2:8" ht="12.75">
      <c r="B75" s="14"/>
      <c r="C75" s="14"/>
      <c r="D75" s="14"/>
      <c r="E75" s="14"/>
      <c r="F75" s="14"/>
      <c r="G75" s="14"/>
      <c r="H75" s="14"/>
    </row>
    <row r="76" spans="1:8" ht="12.75">
      <c r="A76" s="161" t="s">
        <v>89</v>
      </c>
      <c r="B76" s="162">
        <f aca="true" t="shared" si="9" ref="B76:H76">RANK(B74,$B74:$H74,0)</f>
        <v>3</v>
      </c>
      <c r="C76" s="162">
        <f t="shared" si="9"/>
        <v>4</v>
      </c>
      <c r="D76" s="162">
        <f t="shared" si="9"/>
        <v>2</v>
      </c>
      <c r="E76" s="162">
        <f t="shared" si="9"/>
        <v>7</v>
      </c>
      <c r="F76" s="162">
        <f t="shared" si="9"/>
        <v>5</v>
      </c>
      <c r="G76" s="162">
        <f t="shared" si="9"/>
        <v>6</v>
      </c>
      <c r="H76" s="162">
        <f t="shared" si="9"/>
        <v>1</v>
      </c>
    </row>
    <row r="78" spans="1:8" ht="12.75">
      <c r="A78" s="165" t="s">
        <v>75</v>
      </c>
      <c r="B78" s="14"/>
      <c r="C78" s="14"/>
      <c r="D78" s="14"/>
      <c r="E78" s="14"/>
      <c r="F78" s="14"/>
      <c r="G78" s="14"/>
      <c r="H78" s="14"/>
    </row>
    <row r="79" spans="1:8" ht="12.75">
      <c r="A79" t="s">
        <v>86</v>
      </c>
      <c r="B79" s="160">
        <f aca="true" t="shared" si="10" ref="B79:H79">B20+B49</f>
        <v>232</v>
      </c>
      <c r="C79" s="160">
        <f t="shared" si="10"/>
        <v>360</v>
      </c>
      <c r="D79" s="160">
        <f t="shared" si="10"/>
        <v>373</v>
      </c>
      <c r="E79" s="160">
        <f t="shared" si="10"/>
        <v>15</v>
      </c>
      <c r="F79" s="160">
        <f t="shared" si="10"/>
        <v>0</v>
      </c>
      <c r="G79" s="160">
        <f t="shared" si="10"/>
        <v>0</v>
      </c>
      <c r="H79" s="160">
        <f t="shared" si="10"/>
        <v>0</v>
      </c>
    </row>
    <row r="80" spans="1:8" ht="12.75">
      <c r="A80" s="155"/>
      <c r="B80" s="29"/>
      <c r="C80" s="29"/>
      <c r="D80" s="29"/>
      <c r="E80" s="29"/>
      <c r="F80" s="29"/>
      <c r="G80" s="29"/>
      <c r="H80" s="29"/>
    </row>
    <row r="81" spans="1:8" ht="12.75">
      <c r="A81" s="161" t="s">
        <v>89</v>
      </c>
      <c r="B81" s="162">
        <f aca="true" t="shared" si="11" ref="B81:H81">RANK(B79,$B79:$H79,0)</f>
        <v>3</v>
      </c>
      <c r="C81" s="162">
        <f t="shared" si="11"/>
        <v>2</v>
      </c>
      <c r="D81" s="162">
        <f t="shared" si="11"/>
        <v>1</v>
      </c>
      <c r="E81" s="162">
        <f t="shared" si="11"/>
        <v>4</v>
      </c>
      <c r="F81" s="162">
        <f t="shared" si="11"/>
        <v>5</v>
      </c>
      <c r="G81" s="162">
        <f t="shared" si="11"/>
        <v>5</v>
      </c>
      <c r="H81" s="162">
        <f t="shared" si="11"/>
        <v>5</v>
      </c>
    </row>
    <row r="82" spans="1:8" ht="12.75">
      <c r="A82" s="166"/>
      <c r="B82" s="148"/>
      <c r="C82" s="148"/>
      <c r="D82" s="148"/>
      <c r="E82" s="148"/>
      <c r="F82" s="148"/>
      <c r="G82" s="148"/>
      <c r="H82" s="148"/>
    </row>
    <row r="83" spans="1:8" ht="12.75">
      <c r="A83" s="6" t="s">
        <v>83</v>
      </c>
      <c r="B83" s="14"/>
      <c r="C83" s="14"/>
      <c r="D83" s="14"/>
      <c r="E83" s="14"/>
      <c r="F83" s="14"/>
      <c r="G83" s="14"/>
      <c r="H83" s="14"/>
    </row>
    <row r="84" spans="1:8" ht="12.75">
      <c r="A84" t="s">
        <v>86</v>
      </c>
      <c r="B84" s="160">
        <f aca="true" t="shared" si="12" ref="B84:H84">B25+B54</f>
        <v>34</v>
      </c>
      <c r="C84" s="160">
        <f t="shared" si="12"/>
        <v>424</v>
      </c>
      <c r="D84" s="160">
        <f t="shared" si="12"/>
        <v>450</v>
      </c>
      <c r="E84" s="160">
        <f t="shared" si="12"/>
        <v>28</v>
      </c>
      <c r="F84" s="160">
        <f t="shared" si="12"/>
        <v>74</v>
      </c>
      <c r="G84" s="160">
        <f t="shared" si="12"/>
        <v>0</v>
      </c>
      <c r="H84" s="160">
        <f t="shared" si="12"/>
        <v>442</v>
      </c>
    </row>
    <row r="85" spans="1:8" ht="12.75">
      <c r="A85" s="155"/>
      <c r="B85" s="29"/>
      <c r="C85" s="29"/>
      <c r="D85" s="29"/>
      <c r="E85" s="29"/>
      <c r="F85" s="29"/>
      <c r="G85" s="29"/>
      <c r="H85" s="29"/>
    </row>
    <row r="86" spans="1:8" ht="12.75">
      <c r="A86" s="161" t="s">
        <v>89</v>
      </c>
      <c r="B86" s="163">
        <f aca="true" t="shared" si="13" ref="B86:H86">RANK(B84,$B84:$H84,0)</f>
        <v>5</v>
      </c>
      <c r="C86" s="163">
        <f t="shared" si="13"/>
        <v>3</v>
      </c>
      <c r="D86" s="163">
        <f t="shared" si="13"/>
        <v>1</v>
      </c>
      <c r="E86" s="163">
        <f t="shared" si="13"/>
        <v>6</v>
      </c>
      <c r="F86" s="163">
        <f t="shared" si="13"/>
        <v>4</v>
      </c>
      <c r="G86" s="163">
        <f t="shared" si="13"/>
        <v>7</v>
      </c>
      <c r="H86" s="163">
        <f t="shared" si="13"/>
        <v>2</v>
      </c>
    </row>
  </sheetData>
  <sheetProtection/>
  <mergeCells count="2">
    <mergeCell ref="A1:H1"/>
    <mergeCell ref="B61:H61"/>
  </mergeCells>
  <printOptions/>
  <pageMargins left="0.75" right="0.75" top="1" bottom="1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7">
      <selection activeCell="H43" sqref="H43:H44"/>
    </sheetView>
  </sheetViews>
  <sheetFormatPr defaultColWidth="9.140625" defaultRowHeight="12.75"/>
  <cols>
    <col min="1" max="1" width="12.00390625" style="0" customWidth="1"/>
    <col min="2" max="5" width="8.57421875" style="0" customWidth="1"/>
    <col min="6" max="6" width="12.421875" style="0" bestFit="1" customWidth="1"/>
    <col min="7" max="10" width="8.57421875" style="0" customWidth="1"/>
    <col min="11" max="11" width="15.7109375" style="0" bestFit="1" customWidth="1"/>
    <col min="12" max="15" width="8.57421875" style="0" customWidth="1"/>
    <col min="16" max="16" width="12.00390625" style="0" bestFit="1" customWidth="1"/>
    <col min="17" max="16384" width="8.57421875" style="0" customWidth="1"/>
  </cols>
  <sheetData>
    <row r="1" spans="1:2" ht="27.75">
      <c r="A1" s="170" t="s">
        <v>95</v>
      </c>
      <c r="B1" s="170"/>
    </row>
    <row r="3" spans="1:18" ht="18">
      <c r="A3" s="190" t="s">
        <v>291</v>
      </c>
      <c r="B3" s="190"/>
      <c r="C3" s="190"/>
      <c r="F3" s="190" t="s">
        <v>96</v>
      </c>
      <c r="G3" s="190"/>
      <c r="H3" s="190"/>
      <c r="K3" s="190" t="s">
        <v>290</v>
      </c>
      <c r="L3" s="190"/>
      <c r="M3" s="190"/>
      <c r="P3" s="190" t="s">
        <v>292</v>
      </c>
      <c r="Q3" s="190"/>
      <c r="R3" s="190"/>
    </row>
    <row r="5" spans="1:18" ht="12.75">
      <c r="A5" s="28" t="s">
        <v>156</v>
      </c>
      <c r="B5" s="28" t="s">
        <v>289</v>
      </c>
      <c r="C5">
        <v>1.66</v>
      </c>
      <c r="F5" t="s">
        <v>126</v>
      </c>
      <c r="G5" t="s">
        <v>287</v>
      </c>
      <c r="H5">
        <v>1.79</v>
      </c>
      <c r="K5" t="s">
        <v>240</v>
      </c>
      <c r="L5" t="s">
        <v>252</v>
      </c>
      <c r="M5">
        <v>53</v>
      </c>
      <c r="P5" t="s">
        <v>97</v>
      </c>
      <c r="Q5" t="s">
        <v>249</v>
      </c>
      <c r="R5">
        <v>48</v>
      </c>
    </row>
    <row r="6" spans="1:18" ht="12.75">
      <c r="A6" s="28" t="s">
        <v>284</v>
      </c>
      <c r="B6" s="28" t="s">
        <v>252</v>
      </c>
      <c r="C6">
        <v>1.52</v>
      </c>
      <c r="F6" t="s">
        <v>113</v>
      </c>
      <c r="G6" t="s">
        <v>262</v>
      </c>
      <c r="H6">
        <v>1.74</v>
      </c>
      <c r="K6" t="s">
        <v>295</v>
      </c>
      <c r="L6" t="s">
        <v>289</v>
      </c>
      <c r="M6">
        <v>47</v>
      </c>
      <c r="P6" t="s">
        <v>148</v>
      </c>
      <c r="Q6" t="s">
        <v>274</v>
      </c>
      <c r="R6">
        <v>45</v>
      </c>
    </row>
    <row r="7" spans="1:18" ht="12.75">
      <c r="A7" s="28" t="s">
        <v>180</v>
      </c>
      <c r="B7" s="28" t="s">
        <v>262</v>
      </c>
      <c r="C7">
        <v>1.5</v>
      </c>
      <c r="F7" t="s">
        <v>105</v>
      </c>
      <c r="G7" t="s">
        <v>249</v>
      </c>
      <c r="H7">
        <v>1.62</v>
      </c>
      <c r="K7" t="s">
        <v>176</v>
      </c>
      <c r="L7" t="s">
        <v>262</v>
      </c>
      <c r="M7">
        <v>45</v>
      </c>
      <c r="P7" t="s">
        <v>117</v>
      </c>
      <c r="Q7" t="s">
        <v>262</v>
      </c>
      <c r="R7">
        <v>43</v>
      </c>
    </row>
    <row r="8" spans="1:18" ht="12.75">
      <c r="A8" s="28" t="s">
        <v>184</v>
      </c>
      <c r="B8" s="28" t="s">
        <v>252</v>
      </c>
      <c r="C8">
        <v>1.48</v>
      </c>
      <c r="F8" t="s">
        <v>114</v>
      </c>
      <c r="G8" t="s">
        <v>262</v>
      </c>
      <c r="H8">
        <v>1.54</v>
      </c>
      <c r="K8" t="s">
        <v>158</v>
      </c>
      <c r="L8" t="s">
        <v>289</v>
      </c>
      <c r="M8">
        <v>45</v>
      </c>
      <c r="P8" t="s">
        <v>146</v>
      </c>
      <c r="Q8" t="s">
        <v>274</v>
      </c>
      <c r="R8">
        <v>43</v>
      </c>
    </row>
    <row r="9" spans="1:18" ht="12.75">
      <c r="A9" s="28" t="s">
        <v>178</v>
      </c>
      <c r="B9" s="28" t="s">
        <v>262</v>
      </c>
      <c r="C9">
        <v>1.48</v>
      </c>
      <c r="F9" t="s">
        <v>134</v>
      </c>
      <c r="G9" t="s">
        <v>271</v>
      </c>
      <c r="H9">
        <v>1.54</v>
      </c>
      <c r="K9" t="s">
        <v>174</v>
      </c>
      <c r="L9" t="s">
        <v>262</v>
      </c>
      <c r="M9">
        <v>44</v>
      </c>
      <c r="P9" t="s">
        <v>106</v>
      </c>
      <c r="Q9" t="s">
        <v>249</v>
      </c>
      <c r="R9">
        <v>40</v>
      </c>
    </row>
    <row r="10" spans="1:18" ht="12.75">
      <c r="A10" s="28" t="s">
        <v>283</v>
      </c>
      <c r="B10" s="28" t="s">
        <v>252</v>
      </c>
      <c r="C10">
        <v>1.46</v>
      </c>
      <c r="F10" t="s">
        <v>145</v>
      </c>
      <c r="G10" t="s">
        <v>274</v>
      </c>
      <c r="H10">
        <v>1.52</v>
      </c>
      <c r="K10" t="s">
        <v>164</v>
      </c>
      <c r="L10" t="s">
        <v>289</v>
      </c>
      <c r="M10">
        <v>44</v>
      </c>
      <c r="P10" t="s">
        <v>120</v>
      </c>
      <c r="Q10" t="s">
        <v>262</v>
      </c>
      <c r="R10">
        <v>40</v>
      </c>
    </row>
    <row r="11" spans="1:18" ht="12.75">
      <c r="A11" s="28" t="s">
        <v>162</v>
      </c>
      <c r="B11" s="28" t="s">
        <v>289</v>
      </c>
      <c r="C11">
        <v>1.43</v>
      </c>
      <c r="F11" t="s">
        <v>103</v>
      </c>
      <c r="G11" t="s">
        <v>249</v>
      </c>
      <c r="H11">
        <v>1.48</v>
      </c>
      <c r="K11" t="s">
        <v>157</v>
      </c>
      <c r="L11" t="s">
        <v>289</v>
      </c>
      <c r="M11">
        <v>42</v>
      </c>
      <c r="P11" t="s">
        <v>105</v>
      </c>
      <c r="Q11" t="s">
        <v>249</v>
      </c>
      <c r="R11">
        <v>39</v>
      </c>
    </row>
    <row r="12" spans="1:18" ht="12.75">
      <c r="A12" s="28" t="s">
        <v>288</v>
      </c>
      <c r="B12" s="28" t="s">
        <v>289</v>
      </c>
      <c r="C12">
        <v>1.41</v>
      </c>
      <c r="F12" t="s">
        <v>99</v>
      </c>
      <c r="G12" t="s">
        <v>249</v>
      </c>
      <c r="H12">
        <v>1.46</v>
      </c>
      <c r="K12" t="s">
        <v>183</v>
      </c>
      <c r="L12" t="s">
        <v>252</v>
      </c>
      <c r="M12">
        <v>41</v>
      </c>
      <c r="P12" t="s">
        <v>98</v>
      </c>
      <c r="Q12" t="s">
        <v>249</v>
      </c>
      <c r="R12">
        <v>39</v>
      </c>
    </row>
    <row r="13" spans="1:18" ht="12.75">
      <c r="A13" s="28" t="s">
        <v>154</v>
      </c>
      <c r="B13" s="28" t="s">
        <v>274</v>
      </c>
      <c r="C13" s="173">
        <v>1.4</v>
      </c>
      <c r="F13" t="s">
        <v>282</v>
      </c>
      <c r="G13" t="s">
        <v>249</v>
      </c>
      <c r="H13">
        <v>1.46</v>
      </c>
      <c r="K13" t="s">
        <v>283</v>
      </c>
      <c r="L13" t="s">
        <v>252</v>
      </c>
      <c r="M13">
        <v>40</v>
      </c>
      <c r="P13" s="173" t="s">
        <v>109</v>
      </c>
      <c r="Q13" s="173" t="s">
        <v>252</v>
      </c>
      <c r="R13">
        <v>39</v>
      </c>
    </row>
    <row r="14" spans="1:18" ht="12.75">
      <c r="A14" s="28" t="s">
        <v>171</v>
      </c>
      <c r="B14" s="28" t="s">
        <v>287</v>
      </c>
      <c r="C14">
        <v>1.35</v>
      </c>
      <c r="F14" t="s">
        <v>102</v>
      </c>
      <c r="G14" t="s">
        <v>249</v>
      </c>
      <c r="H14">
        <v>1.46</v>
      </c>
      <c r="K14" t="s">
        <v>296</v>
      </c>
      <c r="L14" t="s">
        <v>289</v>
      </c>
      <c r="M14">
        <v>40</v>
      </c>
      <c r="P14" t="s">
        <v>104</v>
      </c>
      <c r="Q14" t="s">
        <v>249</v>
      </c>
      <c r="R14">
        <v>35</v>
      </c>
    </row>
    <row r="15" spans="1:18" ht="12.75">
      <c r="A15" s="28" t="s">
        <v>177</v>
      </c>
      <c r="B15" s="28" t="s">
        <v>262</v>
      </c>
      <c r="C15">
        <v>1.34</v>
      </c>
      <c r="F15" t="s">
        <v>109</v>
      </c>
      <c r="G15" t="s">
        <v>252</v>
      </c>
      <c r="H15">
        <v>1.46</v>
      </c>
      <c r="K15" t="s">
        <v>184</v>
      </c>
      <c r="L15" t="s">
        <v>252</v>
      </c>
      <c r="M15">
        <v>39</v>
      </c>
      <c r="P15" t="s">
        <v>281</v>
      </c>
      <c r="Q15" t="s">
        <v>249</v>
      </c>
      <c r="R15">
        <v>32</v>
      </c>
    </row>
    <row r="16" spans="1:18" ht="12.75">
      <c r="A16" s="28" t="s">
        <v>150</v>
      </c>
      <c r="B16" s="28" t="s">
        <v>274</v>
      </c>
      <c r="C16">
        <v>1.34</v>
      </c>
      <c r="F16" t="s">
        <v>144</v>
      </c>
      <c r="G16" t="s">
        <v>274</v>
      </c>
      <c r="H16">
        <v>1.42</v>
      </c>
      <c r="K16" t="s">
        <v>288</v>
      </c>
      <c r="L16" t="s">
        <v>289</v>
      </c>
      <c r="M16">
        <v>38</v>
      </c>
      <c r="P16" t="s">
        <v>282</v>
      </c>
      <c r="Q16" t="s">
        <v>249</v>
      </c>
      <c r="R16">
        <v>27</v>
      </c>
    </row>
    <row r="17" spans="1:13" ht="12.75">
      <c r="A17" s="28" t="s">
        <v>153</v>
      </c>
      <c r="B17" s="28" t="s">
        <v>274</v>
      </c>
      <c r="C17">
        <v>1.34</v>
      </c>
      <c r="F17" t="s">
        <v>101</v>
      </c>
      <c r="G17" t="s">
        <v>249</v>
      </c>
      <c r="H17">
        <v>1.4</v>
      </c>
      <c r="K17" s="173" t="s">
        <v>324</v>
      </c>
      <c r="L17" s="173" t="s">
        <v>262</v>
      </c>
      <c r="M17">
        <v>38</v>
      </c>
    </row>
    <row r="18" spans="1:13" ht="12.75">
      <c r="A18" s="28" t="s">
        <v>161</v>
      </c>
      <c r="B18" s="28" t="s">
        <v>289</v>
      </c>
      <c r="C18">
        <v>1.32</v>
      </c>
      <c r="F18" t="s">
        <v>118</v>
      </c>
      <c r="G18" t="s">
        <v>262</v>
      </c>
      <c r="H18">
        <v>1.4</v>
      </c>
      <c r="K18" t="s">
        <v>284</v>
      </c>
      <c r="L18" t="s">
        <v>252</v>
      </c>
      <c r="M18">
        <v>34</v>
      </c>
    </row>
    <row r="19" spans="1:13" ht="12.75">
      <c r="A19" s="28" t="s">
        <v>160</v>
      </c>
      <c r="B19" s="28" t="s">
        <v>289</v>
      </c>
      <c r="C19">
        <v>1.3</v>
      </c>
      <c r="F19" t="s">
        <v>143</v>
      </c>
      <c r="G19" t="s">
        <v>274</v>
      </c>
      <c r="H19">
        <v>1.38</v>
      </c>
      <c r="K19" t="s">
        <v>159</v>
      </c>
      <c r="L19" t="s">
        <v>289</v>
      </c>
      <c r="M19">
        <v>25</v>
      </c>
    </row>
    <row r="20" spans="1:8" ht="12.75">
      <c r="A20" s="28" t="s">
        <v>181</v>
      </c>
      <c r="B20" s="28" t="s">
        <v>262</v>
      </c>
      <c r="C20">
        <v>1.18</v>
      </c>
      <c r="F20" t="s">
        <v>281</v>
      </c>
      <c r="G20" t="s">
        <v>249</v>
      </c>
      <c r="H20">
        <v>1.34</v>
      </c>
    </row>
    <row r="21" spans="1:8" ht="12.75">
      <c r="A21" s="28" t="s">
        <v>286</v>
      </c>
      <c r="B21" s="28" t="s">
        <v>262</v>
      </c>
      <c r="C21">
        <v>1.06</v>
      </c>
      <c r="F21" t="s">
        <v>119</v>
      </c>
      <c r="G21" t="s">
        <v>262</v>
      </c>
      <c r="H21">
        <v>1.28</v>
      </c>
    </row>
    <row r="22" spans="1:8" ht="12.75">
      <c r="A22" s="28"/>
      <c r="B22" s="28"/>
      <c r="F22" t="s">
        <v>121</v>
      </c>
      <c r="G22" t="s">
        <v>287</v>
      </c>
      <c r="H22">
        <v>1.24</v>
      </c>
    </row>
    <row r="23" spans="1:8" ht="12.75">
      <c r="A23" s="28"/>
      <c r="B23" s="28"/>
      <c r="F23" t="s">
        <v>135</v>
      </c>
      <c r="G23" t="s">
        <v>271</v>
      </c>
      <c r="H23">
        <v>1.2</v>
      </c>
    </row>
    <row r="24" spans="1:8" ht="12.75">
      <c r="A24" s="28"/>
      <c r="B24" s="28"/>
      <c r="F24" t="s">
        <v>136</v>
      </c>
      <c r="G24" t="s">
        <v>271</v>
      </c>
      <c r="H24">
        <v>1.14</v>
      </c>
    </row>
    <row r="25" spans="1:2" ht="12.75">
      <c r="A25" s="28"/>
      <c r="B25" s="28"/>
    </row>
    <row r="26" spans="1:18" ht="18">
      <c r="A26" s="190" t="s">
        <v>303</v>
      </c>
      <c r="B26" s="190"/>
      <c r="C26" s="190"/>
      <c r="F26" s="190" t="s">
        <v>304</v>
      </c>
      <c r="G26" s="190"/>
      <c r="H26" s="190"/>
      <c r="K26" s="190" t="s">
        <v>293</v>
      </c>
      <c r="L26" s="190"/>
      <c r="M26" s="190"/>
      <c r="P26" s="190" t="s">
        <v>294</v>
      </c>
      <c r="Q26" s="190"/>
      <c r="R26" s="190"/>
    </row>
    <row r="27" spans="11:12" ht="12.75">
      <c r="K27" s="28"/>
      <c r="L27" s="28"/>
    </row>
    <row r="28" spans="1:18" ht="12.75">
      <c r="A28" t="s">
        <v>225</v>
      </c>
      <c r="B28" t="s">
        <v>274</v>
      </c>
      <c r="C28">
        <v>5.27</v>
      </c>
      <c r="F28" t="s">
        <v>217</v>
      </c>
      <c r="G28" t="s">
        <v>274</v>
      </c>
      <c r="H28">
        <v>4.85</v>
      </c>
      <c r="K28" s="171" t="s">
        <v>299</v>
      </c>
      <c r="L28" s="28" t="s">
        <v>274</v>
      </c>
      <c r="M28">
        <v>77</v>
      </c>
      <c r="P28" t="s">
        <v>219</v>
      </c>
      <c r="Q28" t="s">
        <v>274</v>
      </c>
      <c r="R28">
        <v>73</v>
      </c>
    </row>
    <row r="29" spans="1:18" ht="12.75">
      <c r="A29" t="s">
        <v>221</v>
      </c>
      <c r="B29" t="s">
        <v>274</v>
      </c>
      <c r="C29">
        <v>4.96</v>
      </c>
      <c r="F29" t="s">
        <v>220</v>
      </c>
      <c r="G29" t="s">
        <v>274</v>
      </c>
      <c r="H29">
        <v>4.2</v>
      </c>
      <c r="K29" s="171" t="s">
        <v>300</v>
      </c>
      <c r="L29" s="28" t="s">
        <v>274</v>
      </c>
      <c r="M29">
        <v>69</v>
      </c>
      <c r="P29" t="s">
        <v>302</v>
      </c>
      <c r="Q29" t="s">
        <v>274</v>
      </c>
      <c r="R29">
        <v>64</v>
      </c>
    </row>
    <row r="30" spans="1:18" ht="12.75">
      <c r="A30" t="s">
        <v>300</v>
      </c>
      <c r="B30" t="s">
        <v>274</v>
      </c>
      <c r="C30">
        <v>4.59</v>
      </c>
      <c r="F30" t="s">
        <v>285</v>
      </c>
      <c r="G30" t="s">
        <v>274</v>
      </c>
      <c r="H30">
        <v>4.09</v>
      </c>
      <c r="K30" s="171" t="s">
        <v>298</v>
      </c>
      <c r="L30" s="28" t="s">
        <v>274</v>
      </c>
      <c r="M30">
        <v>63</v>
      </c>
      <c r="P30" t="s">
        <v>285</v>
      </c>
      <c r="Q30" t="s">
        <v>274</v>
      </c>
      <c r="R30">
        <v>60</v>
      </c>
    </row>
    <row r="31" spans="1:13" ht="12.75">
      <c r="A31" t="s">
        <v>301</v>
      </c>
      <c r="B31" t="s">
        <v>274</v>
      </c>
      <c r="C31">
        <v>4.55</v>
      </c>
      <c r="F31" t="s">
        <v>302</v>
      </c>
      <c r="G31" t="s">
        <v>274</v>
      </c>
      <c r="H31">
        <v>3.73</v>
      </c>
      <c r="K31" s="171" t="s">
        <v>301</v>
      </c>
      <c r="L31" s="28" t="s">
        <v>274</v>
      </c>
      <c r="M31">
        <v>61</v>
      </c>
    </row>
    <row r="32" spans="1:13" ht="12.75">
      <c r="A32" t="s">
        <v>275</v>
      </c>
      <c r="B32" t="s">
        <v>274</v>
      </c>
      <c r="C32">
        <v>4.29</v>
      </c>
      <c r="K32" s="171" t="s">
        <v>246</v>
      </c>
      <c r="L32" s="28" t="s">
        <v>249</v>
      </c>
      <c r="M32">
        <v>51</v>
      </c>
    </row>
    <row r="33" spans="1:17" ht="12.75">
      <c r="A33" t="s">
        <v>297</v>
      </c>
      <c r="B33" t="s">
        <v>274</v>
      </c>
      <c r="C33">
        <v>4.28</v>
      </c>
      <c r="P33" s="173"/>
      <c r="Q33" s="173"/>
    </row>
    <row r="34" spans="1:17" ht="12.75">
      <c r="A34" t="s">
        <v>298</v>
      </c>
      <c r="B34" t="s">
        <v>274</v>
      </c>
      <c r="C34">
        <v>4.23</v>
      </c>
      <c r="P34" s="173"/>
      <c r="Q34" s="173"/>
    </row>
    <row r="35" spans="1:12" ht="12.75">
      <c r="A35" s="173" t="s">
        <v>224</v>
      </c>
      <c r="B35" s="173" t="s">
        <v>274</v>
      </c>
      <c r="C35">
        <v>4.08</v>
      </c>
      <c r="K35" s="28"/>
      <c r="L35" s="28"/>
    </row>
    <row r="36" spans="11:12" ht="12.75">
      <c r="K36" s="171"/>
      <c r="L36" s="28"/>
    </row>
    <row r="38" spans="1:8" ht="18">
      <c r="A38" s="190"/>
      <c r="B38" s="190"/>
      <c r="C38" s="190"/>
      <c r="F38" s="190"/>
      <c r="G38" s="190"/>
      <c r="H38" s="190"/>
    </row>
    <row r="40" spans="1:2" ht="12.75">
      <c r="A40" s="28"/>
      <c r="B40" s="28"/>
    </row>
    <row r="41" spans="1:2" ht="12.75">
      <c r="A41" s="28"/>
      <c r="B41" s="28"/>
    </row>
  </sheetData>
  <sheetProtection/>
  <mergeCells count="10">
    <mergeCell ref="A38:C38"/>
    <mergeCell ref="F3:H3"/>
    <mergeCell ref="F38:H38"/>
    <mergeCell ref="K3:M3"/>
    <mergeCell ref="P3:R3"/>
    <mergeCell ref="K26:M26"/>
    <mergeCell ref="P26:R26"/>
    <mergeCell ref="A26:C26"/>
    <mergeCell ref="F26:H26"/>
    <mergeCell ref="A3:C3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pane xSplit="2" ySplit="3" topLeftCell="C3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53" sqref="M53"/>
    </sheetView>
  </sheetViews>
  <sheetFormatPr defaultColWidth="9.140625" defaultRowHeight="12.75"/>
  <cols>
    <col min="1" max="1" width="4.00390625" style="1" customWidth="1"/>
    <col min="2" max="2" width="15.00390625" style="0" customWidth="1"/>
    <col min="3" max="5" width="13.140625" style="1" customWidth="1"/>
    <col min="6" max="6" width="11.00390625" style="1" customWidth="1"/>
    <col min="7" max="9" width="13.140625" style="1" customWidth="1"/>
    <col min="10" max="16384" width="8.57421875" style="0" customWidth="1"/>
  </cols>
  <sheetData>
    <row r="1" spans="1:7" ht="12.75">
      <c r="A1" s="2" t="s">
        <v>0</v>
      </c>
      <c r="C1" s="3" t="s">
        <v>1</v>
      </c>
      <c r="F1" s="4" t="s">
        <v>2</v>
      </c>
      <c r="G1" s="5" t="s">
        <v>280</v>
      </c>
    </row>
    <row r="3" spans="2:9" ht="12.75">
      <c r="B3" s="6" t="s">
        <v>3</v>
      </c>
      <c r="C3" s="4" t="str">
        <f>'[1]Boys U11'!C$4</f>
        <v>Abingdon</v>
      </c>
      <c r="D3" s="4" t="str">
        <f>'[1]Boys U11'!D$4</f>
        <v>Banbury</v>
      </c>
      <c r="E3" s="4" t="str">
        <f>'[1]Boys U11'!E$4</f>
        <v>Bicester</v>
      </c>
      <c r="F3" s="4" t="str">
        <f>'[1]Boys U11'!F$4</f>
        <v>Oxford</v>
      </c>
      <c r="G3" s="4" t="str">
        <f>'[1]Boys U11'!G$4</f>
        <v>Radley</v>
      </c>
      <c r="H3" s="4" t="str">
        <f>'[1]Boys U11'!H$4</f>
        <v>White Horse</v>
      </c>
      <c r="I3" s="4" t="str">
        <f>'[1]Boys U11'!I$4</f>
        <v>Witney</v>
      </c>
    </row>
    <row r="4" spans="1:2" ht="12.75">
      <c r="A4" s="4">
        <v>1</v>
      </c>
      <c r="B4" s="6" t="s">
        <v>4</v>
      </c>
    </row>
    <row r="5" spans="1:9" ht="12.75">
      <c r="A5" s="4"/>
      <c r="B5" t="s">
        <v>5</v>
      </c>
      <c r="C5" s="7" t="s">
        <v>315</v>
      </c>
      <c r="D5" s="7" t="s">
        <v>313</v>
      </c>
      <c r="E5" s="7" t="s">
        <v>316</v>
      </c>
      <c r="F5" s="7" t="s">
        <v>314</v>
      </c>
      <c r="G5" s="7" t="s">
        <v>317</v>
      </c>
      <c r="H5" s="7" t="s">
        <v>318</v>
      </c>
      <c r="I5" s="8" t="s">
        <v>312</v>
      </c>
    </row>
    <row r="6" spans="1:9" ht="12.75">
      <c r="A6" s="4"/>
      <c r="B6" s="9" t="s">
        <v>6</v>
      </c>
      <c r="C6" s="10">
        <v>1</v>
      </c>
      <c r="D6" s="10">
        <v>5</v>
      </c>
      <c r="E6" s="10">
        <v>6</v>
      </c>
      <c r="F6" s="10">
        <v>2</v>
      </c>
      <c r="G6" s="10">
        <v>4</v>
      </c>
      <c r="H6" s="10">
        <v>3</v>
      </c>
      <c r="I6" s="11">
        <v>7</v>
      </c>
    </row>
    <row r="7" spans="1:2" ht="12.75">
      <c r="A7" s="4">
        <v>2</v>
      </c>
      <c r="B7" s="6" t="s">
        <v>7</v>
      </c>
    </row>
    <row r="8" spans="1:9" ht="12.75">
      <c r="A8" s="4"/>
      <c r="B8" t="s">
        <v>8</v>
      </c>
      <c r="C8" s="1" t="s">
        <v>97</v>
      </c>
      <c r="D8" s="1" t="s">
        <v>107</v>
      </c>
      <c r="E8" s="1" t="s">
        <v>113</v>
      </c>
      <c r="F8" s="1" t="s">
        <v>121</v>
      </c>
      <c r="G8" s="1" t="s">
        <v>130</v>
      </c>
      <c r="H8" s="1" t="s">
        <v>137</v>
      </c>
      <c r="I8" s="1" t="s">
        <v>109</v>
      </c>
    </row>
    <row r="9" spans="1:9" ht="12.75">
      <c r="A9" s="4"/>
      <c r="B9" t="s">
        <v>5</v>
      </c>
      <c r="C9" s="12">
        <v>13.2</v>
      </c>
      <c r="D9" s="12">
        <v>13</v>
      </c>
      <c r="E9" s="12">
        <v>12.9</v>
      </c>
      <c r="F9" s="12">
        <v>14</v>
      </c>
      <c r="G9" s="12">
        <v>13.1</v>
      </c>
      <c r="H9" s="12">
        <v>14.3</v>
      </c>
      <c r="I9" s="12">
        <v>13.7</v>
      </c>
    </row>
    <row r="10" spans="1:9" ht="12.75">
      <c r="A10" s="4"/>
      <c r="B10" t="s">
        <v>9</v>
      </c>
      <c r="C10" s="1" t="s">
        <v>98</v>
      </c>
      <c r="D10" s="13" t="s">
        <v>108</v>
      </c>
      <c r="E10" s="1" t="s">
        <v>115</v>
      </c>
      <c r="F10" s="1" t="s">
        <v>122</v>
      </c>
      <c r="G10" s="1" t="s">
        <v>131</v>
      </c>
      <c r="H10" s="1" t="s">
        <v>138</v>
      </c>
      <c r="I10" s="13" t="s">
        <v>134</v>
      </c>
    </row>
    <row r="11" spans="1:9" ht="12.75">
      <c r="A11" s="4"/>
      <c r="B11" t="s">
        <v>5</v>
      </c>
      <c r="C11" s="12">
        <v>13.7</v>
      </c>
      <c r="D11" s="12">
        <v>13.3</v>
      </c>
      <c r="E11" s="12">
        <v>13</v>
      </c>
      <c r="F11" s="12">
        <v>13.9</v>
      </c>
      <c r="G11" s="12">
        <v>13.8</v>
      </c>
      <c r="H11" s="12">
        <v>16.5</v>
      </c>
      <c r="I11" s="12">
        <v>14.1</v>
      </c>
    </row>
    <row r="12" spans="1:9" ht="12.75">
      <c r="A12" s="4"/>
      <c r="B12" t="s">
        <v>10</v>
      </c>
      <c r="C12" s="14" t="s">
        <v>101</v>
      </c>
      <c r="D12" s="14" t="s">
        <v>110</v>
      </c>
      <c r="E12" s="14" t="s">
        <v>116</v>
      </c>
      <c r="F12" s="14" t="s">
        <v>123</v>
      </c>
      <c r="G12" s="14" t="s">
        <v>132</v>
      </c>
      <c r="H12" s="14"/>
      <c r="I12" s="14" t="s">
        <v>142</v>
      </c>
    </row>
    <row r="13" spans="1:9" ht="12.75">
      <c r="A13" s="4"/>
      <c r="B13" t="s">
        <v>5</v>
      </c>
      <c r="C13" s="12">
        <v>14.2</v>
      </c>
      <c r="D13" s="12">
        <v>13.2</v>
      </c>
      <c r="E13" s="12">
        <v>13.3</v>
      </c>
      <c r="F13" s="12">
        <v>16.3</v>
      </c>
      <c r="G13" s="12">
        <v>13.5</v>
      </c>
      <c r="H13" s="12">
        <v>0</v>
      </c>
      <c r="I13" s="12">
        <v>13.4</v>
      </c>
    </row>
    <row r="14" spans="1:9" ht="12.75">
      <c r="A14" s="4"/>
      <c r="B14" t="s">
        <v>11</v>
      </c>
      <c r="C14" s="14" t="s">
        <v>100</v>
      </c>
      <c r="D14" s="14" t="s">
        <v>109</v>
      </c>
      <c r="E14" s="14" t="s">
        <v>117</v>
      </c>
      <c r="F14" s="14" t="s">
        <v>124</v>
      </c>
      <c r="G14" s="14" t="s">
        <v>133</v>
      </c>
      <c r="H14" s="14"/>
      <c r="I14" s="14" t="s">
        <v>143</v>
      </c>
    </row>
    <row r="15" spans="1:9" ht="12.75">
      <c r="A15" s="4"/>
      <c r="B15" t="s">
        <v>5</v>
      </c>
      <c r="C15" s="12">
        <v>13.5</v>
      </c>
      <c r="D15" s="12">
        <v>13.8</v>
      </c>
      <c r="E15" s="12">
        <v>13.6</v>
      </c>
      <c r="F15" s="12">
        <v>15.3</v>
      </c>
      <c r="G15" s="12">
        <v>13.9</v>
      </c>
      <c r="H15" s="12">
        <v>0</v>
      </c>
      <c r="I15" s="12">
        <v>14.5</v>
      </c>
    </row>
    <row r="16" spans="1:9" ht="12.75">
      <c r="A16" s="4"/>
      <c r="B16" t="s">
        <v>12</v>
      </c>
      <c r="C16" s="12">
        <f aca="true" t="shared" si="0" ref="C16:I16">C15+C13+C11+C9</f>
        <v>54.599999999999994</v>
      </c>
      <c r="D16" s="12">
        <f t="shared" si="0"/>
        <v>53.3</v>
      </c>
      <c r="E16" s="12">
        <f t="shared" si="0"/>
        <v>52.8</v>
      </c>
      <c r="F16" s="12">
        <f t="shared" si="0"/>
        <v>59.5</v>
      </c>
      <c r="G16" s="12">
        <f t="shared" si="0"/>
        <v>54.300000000000004</v>
      </c>
      <c r="H16" s="12">
        <f t="shared" si="0"/>
        <v>30.8</v>
      </c>
      <c r="I16" s="12">
        <f t="shared" si="0"/>
        <v>55.7</v>
      </c>
    </row>
    <row r="17" spans="1:9" ht="12.75">
      <c r="A17" s="4"/>
      <c r="B17" s="9" t="s">
        <v>6</v>
      </c>
      <c r="C17" s="10">
        <v>4</v>
      </c>
      <c r="D17" s="10">
        <v>6</v>
      </c>
      <c r="E17" s="10">
        <v>7</v>
      </c>
      <c r="F17" s="10">
        <v>2</v>
      </c>
      <c r="G17" s="10">
        <v>5</v>
      </c>
      <c r="H17" s="10">
        <v>1</v>
      </c>
      <c r="I17" s="10">
        <v>3</v>
      </c>
    </row>
    <row r="18" spans="1:2" ht="12.75">
      <c r="A18" s="4">
        <v>3</v>
      </c>
      <c r="B18" s="6" t="s">
        <v>13</v>
      </c>
    </row>
    <row r="19" spans="1:9" ht="12.75">
      <c r="A19" s="4"/>
      <c r="B19" t="s">
        <v>8</v>
      </c>
      <c r="C19" s="1" t="s">
        <v>102</v>
      </c>
      <c r="D19" s="1" t="s">
        <v>107</v>
      </c>
      <c r="E19" s="1" t="s">
        <v>113</v>
      </c>
      <c r="F19" s="1" t="s">
        <v>122</v>
      </c>
      <c r="G19" s="1" t="s">
        <v>132</v>
      </c>
      <c r="I19" s="1" t="s">
        <v>109</v>
      </c>
    </row>
    <row r="20" spans="1:9" ht="12.75">
      <c r="A20" s="4"/>
      <c r="B20" t="s">
        <v>14</v>
      </c>
      <c r="C20" s="14">
        <v>42</v>
      </c>
      <c r="D20" s="14">
        <v>46</v>
      </c>
      <c r="E20" s="14">
        <v>45</v>
      </c>
      <c r="F20" s="14">
        <v>40</v>
      </c>
      <c r="G20" s="14">
        <v>43</v>
      </c>
      <c r="H20" s="14">
        <v>0</v>
      </c>
      <c r="I20" s="14">
        <v>51</v>
      </c>
    </row>
    <row r="21" spans="1:9" ht="12.75">
      <c r="A21" s="4"/>
      <c r="B21" t="s">
        <v>9</v>
      </c>
      <c r="C21" s="1" t="s">
        <v>99</v>
      </c>
      <c r="D21" s="1" t="s">
        <v>108</v>
      </c>
      <c r="E21" s="1" t="s">
        <v>114</v>
      </c>
      <c r="F21" s="1" t="s">
        <v>125</v>
      </c>
      <c r="G21" s="1" t="s">
        <v>134</v>
      </c>
      <c r="I21" s="1" t="s">
        <v>134</v>
      </c>
    </row>
    <row r="22" spans="1:9" ht="12.75">
      <c r="A22" s="4"/>
      <c r="B22" t="s">
        <v>14</v>
      </c>
      <c r="C22" s="14">
        <v>43</v>
      </c>
      <c r="D22" s="14">
        <v>50</v>
      </c>
      <c r="E22" s="14">
        <v>49</v>
      </c>
      <c r="F22" s="14">
        <v>35</v>
      </c>
      <c r="G22" s="14">
        <v>53</v>
      </c>
      <c r="H22" s="14">
        <v>0</v>
      </c>
      <c r="I22" s="14">
        <v>49</v>
      </c>
    </row>
    <row r="23" spans="1:9" ht="12.75">
      <c r="A23" s="4"/>
      <c r="B23" t="s">
        <v>10</v>
      </c>
      <c r="C23" s="14" t="s">
        <v>100</v>
      </c>
      <c r="D23" s="178" t="s">
        <v>111</v>
      </c>
      <c r="E23" s="14" t="s">
        <v>118</v>
      </c>
      <c r="F23" s="14" t="s">
        <v>126</v>
      </c>
      <c r="G23" s="14" t="s">
        <v>135</v>
      </c>
      <c r="H23" s="14"/>
      <c r="I23" s="14" t="s">
        <v>144</v>
      </c>
    </row>
    <row r="24" spans="1:9" ht="12.75">
      <c r="A24" s="4"/>
      <c r="B24" t="s">
        <v>14</v>
      </c>
      <c r="C24" s="1">
        <v>45</v>
      </c>
      <c r="D24" s="1">
        <v>41</v>
      </c>
      <c r="E24" s="1">
        <v>46</v>
      </c>
      <c r="F24" s="1">
        <v>40</v>
      </c>
      <c r="G24" s="1">
        <v>27</v>
      </c>
      <c r="H24" s="1">
        <v>0</v>
      </c>
      <c r="I24" s="1">
        <v>44</v>
      </c>
    </row>
    <row r="25" spans="1:9" ht="12.75">
      <c r="A25" s="4"/>
      <c r="B25" t="s">
        <v>11</v>
      </c>
      <c r="C25" s="14" t="s">
        <v>103</v>
      </c>
      <c r="D25" s="14" t="s">
        <v>110</v>
      </c>
      <c r="E25" s="15" t="s">
        <v>119</v>
      </c>
      <c r="F25" s="14" t="s">
        <v>127</v>
      </c>
      <c r="G25" s="14" t="s">
        <v>136</v>
      </c>
      <c r="H25" s="14"/>
      <c r="I25" s="14" t="s">
        <v>145</v>
      </c>
    </row>
    <row r="26" spans="1:9" ht="12.75">
      <c r="A26" s="4"/>
      <c r="B26" t="s">
        <v>14</v>
      </c>
      <c r="C26" s="1">
        <v>28</v>
      </c>
      <c r="D26" s="1">
        <v>41</v>
      </c>
      <c r="E26" s="1">
        <v>37</v>
      </c>
      <c r="F26" s="1">
        <v>32</v>
      </c>
      <c r="G26" s="1">
        <v>27</v>
      </c>
      <c r="H26" s="1">
        <v>0</v>
      </c>
      <c r="I26" s="1">
        <v>45</v>
      </c>
    </row>
    <row r="27" spans="1:9" ht="12.75">
      <c r="A27" s="4"/>
      <c r="B27" t="s">
        <v>15</v>
      </c>
      <c r="C27" s="14">
        <f aca="true" t="shared" si="1" ref="C27:I27">C20+C22+C24+C26</f>
        <v>158</v>
      </c>
      <c r="D27" s="14">
        <f t="shared" si="1"/>
        <v>178</v>
      </c>
      <c r="E27" s="14">
        <f t="shared" si="1"/>
        <v>177</v>
      </c>
      <c r="F27" s="14">
        <f t="shared" si="1"/>
        <v>147</v>
      </c>
      <c r="G27" s="14">
        <f t="shared" si="1"/>
        <v>150</v>
      </c>
      <c r="H27" s="14">
        <f t="shared" si="1"/>
        <v>0</v>
      </c>
      <c r="I27" s="14">
        <f t="shared" si="1"/>
        <v>189</v>
      </c>
    </row>
    <row r="28" spans="1:9" ht="12.75">
      <c r="A28" s="4"/>
      <c r="B28" s="9" t="s">
        <v>6</v>
      </c>
      <c r="C28" s="10">
        <v>4</v>
      </c>
      <c r="D28" s="10">
        <v>6</v>
      </c>
      <c r="E28" s="10">
        <v>5</v>
      </c>
      <c r="F28" s="10">
        <v>2</v>
      </c>
      <c r="G28" s="10">
        <v>3</v>
      </c>
      <c r="H28" s="10">
        <v>0</v>
      </c>
      <c r="I28" s="10">
        <v>7</v>
      </c>
    </row>
    <row r="29" spans="1:2" ht="12.75">
      <c r="A29" s="4">
        <v>4</v>
      </c>
      <c r="B29" s="6" t="s">
        <v>16</v>
      </c>
    </row>
    <row r="30" spans="1:9" ht="12.75">
      <c r="A30" s="4"/>
      <c r="B30" t="s">
        <v>8</v>
      </c>
      <c r="C30" s="1" t="s">
        <v>97</v>
      </c>
      <c r="D30" s="1" t="s">
        <v>107</v>
      </c>
      <c r="E30" s="1" t="s">
        <v>117</v>
      </c>
      <c r="F30" s="1" t="s">
        <v>123</v>
      </c>
      <c r="G30" s="1" t="s">
        <v>130</v>
      </c>
      <c r="H30" s="1" t="s">
        <v>139</v>
      </c>
      <c r="I30" s="1" t="s">
        <v>146</v>
      </c>
    </row>
    <row r="31" spans="1:9" ht="12.75">
      <c r="A31" s="4"/>
      <c r="B31" t="s">
        <v>17</v>
      </c>
      <c r="C31" s="12">
        <v>1.87</v>
      </c>
      <c r="D31" s="12">
        <v>1.98</v>
      </c>
      <c r="E31" s="12">
        <v>1.78</v>
      </c>
      <c r="F31" s="12">
        <v>1.35</v>
      </c>
      <c r="G31" s="12">
        <v>1.55</v>
      </c>
      <c r="H31" s="12">
        <v>1.37</v>
      </c>
      <c r="I31" s="12">
        <v>1.58</v>
      </c>
    </row>
    <row r="32" spans="1:9" ht="12.75">
      <c r="A32" s="4"/>
      <c r="B32" t="s">
        <v>9</v>
      </c>
      <c r="C32" s="1" t="s">
        <v>104</v>
      </c>
      <c r="D32" s="13" t="s">
        <v>111</v>
      </c>
      <c r="E32" s="14" t="s">
        <v>120</v>
      </c>
      <c r="F32" s="14" t="s">
        <v>122</v>
      </c>
      <c r="G32" s="13" t="s">
        <v>131</v>
      </c>
      <c r="H32" s="1" t="s">
        <v>140</v>
      </c>
      <c r="I32" s="13" t="s">
        <v>147</v>
      </c>
    </row>
    <row r="33" spans="1:9" ht="12.75">
      <c r="A33" s="4"/>
      <c r="B33" t="s">
        <v>17</v>
      </c>
      <c r="C33" s="12">
        <v>1.64</v>
      </c>
      <c r="D33" s="179">
        <v>1.47</v>
      </c>
      <c r="E33" s="12">
        <v>1.7</v>
      </c>
      <c r="F33" s="12">
        <v>1.66</v>
      </c>
      <c r="G33" s="12">
        <v>1.47</v>
      </c>
      <c r="H33" s="12">
        <v>1.24</v>
      </c>
      <c r="I33" s="12">
        <v>1.53</v>
      </c>
    </row>
    <row r="34" spans="1:9" ht="12.75">
      <c r="A34" s="4"/>
      <c r="B34" t="s">
        <v>18</v>
      </c>
      <c r="C34" s="12">
        <f aca="true" t="shared" si="2" ref="C34:I34">C33+C31</f>
        <v>3.51</v>
      </c>
      <c r="D34" s="12">
        <f t="shared" si="2"/>
        <v>3.45</v>
      </c>
      <c r="E34" s="12">
        <f t="shared" si="2"/>
        <v>3.48</v>
      </c>
      <c r="F34" s="12">
        <f t="shared" si="2"/>
        <v>3.01</v>
      </c>
      <c r="G34" s="12">
        <f t="shared" si="2"/>
        <v>3.02</v>
      </c>
      <c r="H34" s="12">
        <f t="shared" si="2"/>
        <v>2.6100000000000003</v>
      </c>
      <c r="I34" s="12">
        <f t="shared" si="2"/>
        <v>3.1100000000000003</v>
      </c>
    </row>
    <row r="35" spans="1:9" ht="12.75">
      <c r="A35" s="4"/>
      <c r="B35" s="9" t="s">
        <v>6</v>
      </c>
      <c r="C35" s="10">
        <v>7</v>
      </c>
      <c r="D35" s="10">
        <v>5</v>
      </c>
      <c r="E35" s="10">
        <v>6</v>
      </c>
      <c r="F35" s="10">
        <v>2</v>
      </c>
      <c r="G35" s="10">
        <v>3</v>
      </c>
      <c r="H35" s="10">
        <v>1</v>
      </c>
      <c r="I35" s="10">
        <v>4</v>
      </c>
    </row>
    <row r="36" spans="1:2" ht="12.75">
      <c r="A36" s="4">
        <v>5</v>
      </c>
      <c r="B36" s="6" t="s">
        <v>19</v>
      </c>
    </row>
    <row r="37" spans="1:9" ht="12.75">
      <c r="A37" s="4"/>
      <c r="B37" t="s">
        <v>8</v>
      </c>
      <c r="C37" s="13" t="s">
        <v>102</v>
      </c>
      <c r="D37" s="1" t="s">
        <v>111</v>
      </c>
      <c r="E37" s="1" t="s">
        <v>115</v>
      </c>
      <c r="F37" s="1" t="s">
        <v>128</v>
      </c>
      <c r="G37" s="1" t="s">
        <v>130</v>
      </c>
      <c r="H37" s="1" t="s">
        <v>141</v>
      </c>
      <c r="I37" s="1" t="s">
        <v>145</v>
      </c>
    </row>
    <row r="38" spans="1:9" ht="12.75">
      <c r="A38" s="4"/>
      <c r="B38" t="s">
        <v>5</v>
      </c>
      <c r="C38" s="12">
        <v>46.1</v>
      </c>
      <c r="D38" s="12">
        <v>42.6</v>
      </c>
      <c r="E38" s="12">
        <v>39.5</v>
      </c>
      <c r="F38" s="12">
        <v>43.4</v>
      </c>
      <c r="G38" s="12">
        <v>40.3</v>
      </c>
      <c r="H38" s="12">
        <v>41.1</v>
      </c>
      <c r="I38" s="12">
        <v>44.5</v>
      </c>
    </row>
    <row r="39" spans="1:9" ht="12.75">
      <c r="A39" s="4"/>
      <c r="B39" t="s">
        <v>9</v>
      </c>
      <c r="C39" s="1" t="s">
        <v>105</v>
      </c>
      <c r="D39" s="1" t="s">
        <v>112</v>
      </c>
      <c r="E39" s="14" t="s">
        <v>116</v>
      </c>
      <c r="F39" s="14" t="s">
        <v>129</v>
      </c>
      <c r="G39" s="1" t="s">
        <v>132</v>
      </c>
      <c r="H39" s="1" t="s">
        <v>139</v>
      </c>
      <c r="I39" s="1" t="s">
        <v>147</v>
      </c>
    </row>
    <row r="40" spans="1:9" ht="12.75">
      <c r="A40" s="4"/>
      <c r="B40" t="s">
        <v>5</v>
      </c>
      <c r="C40" s="12">
        <v>43.4</v>
      </c>
      <c r="D40" s="12">
        <v>45.4</v>
      </c>
      <c r="E40" s="12">
        <v>44.5</v>
      </c>
      <c r="F40" s="12">
        <v>42.2</v>
      </c>
      <c r="G40" s="12">
        <v>41.9</v>
      </c>
      <c r="H40" s="12">
        <v>43.3</v>
      </c>
      <c r="I40" s="12">
        <v>40.8</v>
      </c>
    </row>
    <row r="41" spans="1:9" ht="12.75">
      <c r="A41" s="4"/>
      <c r="B41" t="s">
        <v>12</v>
      </c>
      <c r="C41" s="12">
        <f aca="true" t="shared" si="3" ref="C41:I41">C40+C38</f>
        <v>89.5</v>
      </c>
      <c r="D41" s="12">
        <f t="shared" si="3"/>
        <v>88</v>
      </c>
      <c r="E41" s="12">
        <f t="shared" si="3"/>
        <v>84</v>
      </c>
      <c r="F41" s="12">
        <f t="shared" si="3"/>
        <v>85.6</v>
      </c>
      <c r="G41" s="12">
        <f t="shared" si="3"/>
        <v>82.19999999999999</v>
      </c>
      <c r="H41" s="12">
        <f t="shared" si="3"/>
        <v>84.4</v>
      </c>
      <c r="I41" s="12">
        <f t="shared" si="3"/>
        <v>85.3</v>
      </c>
    </row>
    <row r="42" spans="1:9" ht="12.75">
      <c r="A42" s="4"/>
      <c r="B42" s="9" t="s">
        <v>6</v>
      </c>
      <c r="C42" s="10">
        <v>1</v>
      </c>
      <c r="D42" s="10">
        <v>2</v>
      </c>
      <c r="E42" s="10">
        <v>6</v>
      </c>
      <c r="F42" s="10">
        <v>3</v>
      </c>
      <c r="G42" s="10">
        <v>7</v>
      </c>
      <c r="H42" s="10">
        <v>5</v>
      </c>
      <c r="I42" s="10">
        <v>4</v>
      </c>
    </row>
    <row r="43" spans="1:2" ht="12.75">
      <c r="A43" s="4">
        <v>6</v>
      </c>
      <c r="B43" s="6" t="s">
        <v>20</v>
      </c>
    </row>
    <row r="44" spans="1:9" ht="12.75">
      <c r="A44" s="4"/>
      <c r="B44" t="s">
        <v>8</v>
      </c>
      <c r="C44" s="1" t="s">
        <v>98</v>
      </c>
      <c r="D44" s="1" t="s">
        <v>108</v>
      </c>
      <c r="E44" s="13" t="s">
        <v>115</v>
      </c>
      <c r="F44" s="1" t="s">
        <v>124</v>
      </c>
      <c r="G44" s="1" t="s">
        <v>131</v>
      </c>
      <c r="H44" s="1" t="s">
        <v>141</v>
      </c>
      <c r="I44" s="13" t="s">
        <v>142</v>
      </c>
    </row>
    <row r="45" spans="1:9" ht="12.75">
      <c r="A45" s="4"/>
      <c r="B45" t="s">
        <v>17</v>
      </c>
      <c r="C45" s="12">
        <v>8.85</v>
      </c>
      <c r="D45" s="12">
        <v>9.36</v>
      </c>
      <c r="E45" s="12">
        <v>18.43</v>
      </c>
      <c r="F45" s="12">
        <v>11.2</v>
      </c>
      <c r="G45" s="12">
        <v>11.57</v>
      </c>
      <c r="H45" s="12">
        <v>14.82</v>
      </c>
      <c r="I45" s="16">
        <v>16.19</v>
      </c>
    </row>
    <row r="46" spans="1:9" ht="12.75">
      <c r="A46" s="4"/>
      <c r="B46" t="s">
        <v>9</v>
      </c>
      <c r="C46" s="14" t="s">
        <v>106</v>
      </c>
      <c r="D46" s="1" t="s">
        <v>112</v>
      </c>
      <c r="E46" s="1" t="s">
        <v>116</v>
      </c>
      <c r="F46" s="1" t="s">
        <v>128</v>
      </c>
      <c r="G46" s="1" t="s">
        <v>133</v>
      </c>
      <c r="H46" s="1" t="s">
        <v>137</v>
      </c>
      <c r="I46" s="1" t="s">
        <v>148</v>
      </c>
    </row>
    <row r="47" spans="1:9" ht="12.75">
      <c r="A47" s="4"/>
      <c r="B47" t="s">
        <v>17</v>
      </c>
      <c r="C47" s="12">
        <v>6.95</v>
      </c>
      <c r="D47" s="12">
        <v>9.09</v>
      </c>
      <c r="E47" s="12">
        <v>13.38</v>
      </c>
      <c r="F47" s="12">
        <v>13.26</v>
      </c>
      <c r="G47" s="12">
        <v>8.23</v>
      </c>
      <c r="H47" s="12">
        <v>11.16</v>
      </c>
      <c r="I47" s="12">
        <v>16.63</v>
      </c>
    </row>
    <row r="48" spans="1:9" ht="12.75">
      <c r="A48" s="4"/>
      <c r="B48" t="s">
        <v>18</v>
      </c>
      <c r="C48" s="12">
        <f aca="true" t="shared" si="4" ref="C48:I48">C47+C45</f>
        <v>15.8</v>
      </c>
      <c r="D48" s="12">
        <f t="shared" si="4"/>
        <v>18.45</v>
      </c>
      <c r="E48" s="12">
        <f t="shared" si="4"/>
        <v>31.810000000000002</v>
      </c>
      <c r="F48" s="12">
        <f t="shared" si="4"/>
        <v>24.46</v>
      </c>
      <c r="G48" s="12">
        <f t="shared" si="4"/>
        <v>19.8</v>
      </c>
      <c r="H48" s="12">
        <f t="shared" si="4"/>
        <v>25.98</v>
      </c>
      <c r="I48" s="12">
        <f t="shared" si="4"/>
        <v>32.82</v>
      </c>
    </row>
    <row r="49" spans="1:9" ht="12.75">
      <c r="A49" s="4"/>
      <c r="B49" s="9" t="s">
        <v>6</v>
      </c>
      <c r="C49" s="10">
        <v>1</v>
      </c>
      <c r="D49" s="10">
        <v>2</v>
      </c>
      <c r="E49" s="10">
        <v>6</v>
      </c>
      <c r="F49" s="10">
        <v>4</v>
      </c>
      <c r="G49" s="10">
        <v>3</v>
      </c>
      <c r="H49" s="10">
        <v>5</v>
      </c>
      <c r="I49" s="181">
        <v>7</v>
      </c>
    </row>
    <row r="50" spans="1:3" ht="12.75">
      <c r="A50" s="4">
        <v>7</v>
      </c>
      <c r="B50" s="6" t="s">
        <v>21</v>
      </c>
      <c r="C50" s="13"/>
    </row>
    <row r="51" spans="1:9" ht="12.75">
      <c r="A51" s="4"/>
      <c r="B51" t="s">
        <v>22</v>
      </c>
      <c r="C51" s="12">
        <v>53.9</v>
      </c>
      <c r="D51" s="12">
        <v>52.2</v>
      </c>
      <c r="E51" s="16">
        <v>51.4</v>
      </c>
      <c r="F51" s="12">
        <v>55.3</v>
      </c>
      <c r="G51" s="12">
        <v>56.3</v>
      </c>
      <c r="H51" s="12">
        <v>60.3</v>
      </c>
      <c r="I51" s="12">
        <v>53.4</v>
      </c>
    </row>
    <row r="52" spans="2:9" ht="12.75">
      <c r="B52" t="s">
        <v>23</v>
      </c>
      <c r="C52" s="12">
        <v>55.5</v>
      </c>
      <c r="D52" s="12">
        <v>0</v>
      </c>
      <c r="E52" s="12">
        <v>57.6</v>
      </c>
      <c r="F52" s="12">
        <v>60.9</v>
      </c>
      <c r="G52" s="12">
        <v>0</v>
      </c>
      <c r="H52" s="12">
        <v>0</v>
      </c>
      <c r="I52" s="12">
        <v>56.1</v>
      </c>
    </row>
    <row r="53" spans="1:9" ht="12.75">
      <c r="A53" s="4"/>
      <c r="B53" t="s">
        <v>12</v>
      </c>
      <c r="C53" s="17">
        <f aca="true" t="shared" si="5" ref="C53:I53">C51+C52</f>
        <v>109.4</v>
      </c>
      <c r="D53" s="17">
        <f t="shared" si="5"/>
        <v>52.2</v>
      </c>
      <c r="E53" s="17">
        <f t="shared" si="5"/>
        <v>109</v>
      </c>
      <c r="F53" s="17">
        <f t="shared" si="5"/>
        <v>116.19999999999999</v>
      </c>
      <c r="G53" s="17">
        <f t="shared" si="5"/>
        <v>56.3</v>
      </c>
      <c r="H53" s="17">
        <f t="shared" si="5"/>
        <v>60.3</v>
      </c>
      <c r="I53" s="17">
        <f t="shared" si="5"/>
        <v>109.5</v>
      </c>
    </row>
    <row r="54" spans="1:9" ht="12.75">
      <c r="A54" s="4"/>
      <c r="B54" s="18" t="s">
        <v>6</v>
      </c>
      <c r="C54" s="10">
        <v>6</v>
      </c>
      <c r="D54" s="10">
        <v>3</v>
      </c>
      <c r="E54" s="10">
        <v>7</v>
      </c>
      <c r="F54" s="10">
        <v>4</v>
      </c>
      <c r="G54" s="10">
        <v>2</v>
      </c>
      <c r="H54" s="10">
        <v>1</v>
      </c>
      <c r="I54" s="10">
        <v>5</v>
      </c>
    </row>
    <row r="57" spans="2:9" ht="12.75">
      <c r="B57" s="9" t="s">
        <v>24</v>
      </c>
      <c r="C57" s="19">
        <f aca="true" t="shared" si="6" ref="C57:I57">C54+C49+C42+C35+C28+C17+C6</f>
        <v>24</v>
      </c>
      <c r="D57" s="19">
        <f t="shared" si="6"/>
        <v>29</v>
      </c>
      <c r="E57" s="19">
        <f t="shared" si="6"/>
        <v>43</v>
      </c>
      <c r="F57" s="19">
        <f t="shared" si="6"/>
        <v>19</v>
      </c>
      <c r="G57" s="19">
        <f t="shared" si="6"/>
        <v>27</v>
      </c>
      <c r="H57" s="19">
        <f t="shared" si="6"/>
        <v>16</v>
      </c>
      <c r="I57" s="19">
        <f t="shared" si="6"/>
        <v>37</v>
      </c>
    </row>
  </sheetData>
  <sheetProtection/>
  <printOptions horizontalCentered="1" verticalCentered="1"/>
  <pageMargins left="0" right="0" top="0" bottom="0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3" sqref="I33"/>
    </sheetView>
  </sheetViews>
  <sheetFormatPr defaultColWidth="9.140625" defaultRowHeight="12.75"/>
  <cols>
    <col min="1" max="1" width="2.7109375" style="0" customWidth="1"/>
    <col min="2" max="2" width="15.28125" style="0" customWidth="1"/>
    <col min="3" max="5" width="13.7109375" style="1" customWidth="1"/>
    <col min="6" max="6" width="12.7109375" style="1" bestFit="1" customWidth="1"/>
    <col min="7" max="7" width="15.8515625" style="1" customWidth="1"/>
    <col min="8" max="9" width="13.7109375" style="1" customWidth="1"/>
    <col min="10" max="16384" width="8.57421875" style="0" customWidth="1"/>
  </cols>
  <sheetData>
    <row r="1" spans="1:8" ht="12.75">
      <c r="A1" s="2" t="str">
        <f>'Boys U11'!A1</f>
        <v>Venue : </v>
      </c>
      <c r="C1" s="2" t="str">
        <f>'Boys U11'!C1</f>
        <v>Kidlington Sports Centre</v>
      </c>
      <c r="G1" s="4" t="str">
        <f>'Boys U11'!F1</f>
        <v>Date - </v>
      </c>
      <c r="H1" s="20" t="str">
        <f>'Boys U11'!G1</f>
        <v>17th November 2019</v>
      </c>
    </row>
    <row r="3" spans="1:9" ht="12.75">
      <c r="A3" s="22"/>
      <c r="B3" s="6" t="s">
        <v>33</v>
      </c>
      <c r="C3" s="4" t="str">
        <f>'Boys U11'!C3</f>
        <v>Abingdon</v>
      </c>
      <c r="D3" s="4" t="str">
        <f>'Boys U11'!D3</f>
        <v>Banbury</v>
      </c>
      <c r="E3" s="4" t="str">
        <f>'Boys U11'!E3</f>
        <v>Bicester</v>
      </c>
      <c r="F3" s="4" t="str">
        <f>'Boys U11'!F3</f>
        <v>Oxford</v>
      </c>
      <c r="G3" s="4" t="str">
        <f>'Boys U11'!G3</f>
        <v>Radley</v>
      </c>
      <c r="H3" s="4" t="str">
        <f>'Boys U11'!H3</f>
        <v>White Horse</v>
      </c>
      <c r="I3" s="4" t="str">
        <f>'Boys U11'!I3</f>
        <v>Witney</v>
      </c>
    </row>
    <row r="4" spans="1:9" ht="12.75">
      <c r="A4" s="4">
        <v>1</v>
      </c>
      <c r="B4" s="6" t="s">
        <v>4</v>
      </c>
      <c r="C4" s="13"/>
      <c r="D4" s="13"/>
      <c r="E4" s="13"/>
      <c r="F4" s="13"/>
      <c r="G4" s="13"/>
      <c r="H4" s="13"/>
      <c r="I4" s="13"/>
    </row>
    <row r="5" spans="1:9" ht="12.75">
      <c r="A5" s="4"/>
      <c r="B5" t="s">
        <v>12</v>
      </c>
      <c r="C5" s="7" t="s">
        <v>321</v>
      </c>
      <c r="D5" s="8">
        <v>0</v>
      </c>
      <c r="E5" s="8" t="s">
        <v>319</v>
      </c>
      <c r="F5" s="7">
        <v>0</v>
      </c>
      <c r="G5" s="8">
        <v>0</v>
      </c>
      <c r="H5" s="8">
        <v>0</v>
      </c>
      <c r="I5" s="8" t="s">
        <v>320</v>
      </c>
    </row>
    <row r="6" spans="1:9" ht="12.75">
      <c r="A6" s="22"/>
      <c r="B6" s="9" t="s">
        <v>6</v>
      </c>
      <c r="C6" s="10">
        <v>5</v>
      </c>
      <c r="D6" s="10">
        <v>0</v>
      </c>
      <c r="E6" s="10">
        <v>7</v>
      </c>
      <c r="F6" s="10">
        <v>0</v>
      </c>
      <c r="G6" s="10">
        <v>0</v>
      </c>
      <c r="H6" s="10">
        <v>0</v>
      </c>
      <c r="I6" s="10">
        <v>6</v>
      </c>
    </row>
    <row r="7" spans="1:2" ht="12.75">
      <c r="A7" s="4">
        <v>2</v>
      </c>
      <c r="B7" s="6" t="s">
        <v>28</v>
      </c>
    </row>
    <row r="8" spans="1:9" ht="12.75">
      <c r="A8" s="4"/>
      <c r="B8" t="s">
        <v>8</v>
      </c>
      <c r="C8" s="1" t="s">
        <v>242</v>
      </c>
      <c r="D8" s="1" t="s">
        <v>239</v>
      </c>
      <c r="E8" s="1" t="s">
        <v>233</v>
      </c>
      <c r="F8" s="1" t="s">
        <v>232</v>
      </c>
      <c r="G8" s="1" t="s">
        <v>228</v>
      </c>
      <c r="H8" s="1" t="s">
        <v>226</v>
      </c>
      <c r="I8" s="1" t="s">
        <v>221</v>
      </c>
    </row>
    <row r="9" spans="1:9" ht="12.75">
      <c r="A9" s="4"/>
      <c r="B9" t="s">
        <v>5</v>
      </c>
      <c r="C9" s="7">
        <v>25.8</v>
      </c>
      <c r="D9" s="7">
        <v>27.2</v>
      </c>
      <c r="E9" s="7">
        <v>24.8</v>
      </c>
      <c r="F9" s="7">
        <v>26.1</v>
      </c>
      <c r="G9" s="12">
        <v>26.8</v>
      </c>
      <c r="H9" s="7">
        <v>26.6</v>
      </c>
      <c r="I9" s="7">
        <v>25.4</v>
      </c>
    </row>
    <row r="10" spans="1:9" ht="12.75">
      <c r="A10" s="4"/>
      <c r="B10" t="s">
        <v>9</v>
      </c>
      <c r="C10" s="1" t="s">
        <v>243</v>
      </c>
      <c r="D10" s="13" t="s">
        <v>240</v>
      </c>
      <c r="E10" s="1" t="s">
        <v>234</v>
      </c>
      <c r="H10" s="13" t="s">
        <v>227</v>
      </c>
      <c r="I10" s="1" t="s">
        <v>297</v>
      </c>
    </row>
    <row r="11" spans="1:9" ht="12.75">
      <c r="A11" s="4"/>
      <c r="B11" t="s">
        <v>5</v>
      </c>
      <c r="C11" s="12">
        <v>27.2</v>
      </c>
      <c r="D11" s="12">
        <v>27.2</v>
      </c>
      <c r="E11" s="12">
        <v>26.2</v>
      </c>
      <c r="F11" s="12">
        <v>0</v>
      </c>
      <c r="G11" s="12">
        <v>0</v>
      </c>
      <c r="H11" s="12">
        <v>33</v>
      </c>
      <c r="I11" s="12">
        <v>29.4</v>
      </c>
    </row>
    <row r="12" spans="1:9" ht="12.75">
      <c r="A12" s="4"/>
      <c r="B12" t="s">
        <v>12</v>
      </c>
      <c r="C12" s="12">
        <f aca="true" t="shared" si="0" ref="C12:I12">C11+C9</f>
        <v>53</v>
      </c>
      <c r="D12" s="12">
        <f t="shared" si="0"/>
        <v>54.4</v>
      </c>
      <c r="E12" s="12">
        <f t="shared" si="0"/>
        <v>51</v>
      </c>
      <c r="F12" s="12">
        <f t="shared" si="0"/>
        <v>26.1</v>
      </c>
      <c r="G12" s="12">
        <f t="shared" si="0"/>
        <v>26.8</v>
      </c>
      <c r="H12" s="12">
        <f t="shared" si="0"/>
        <v>59.6</v>
      </c>
      <c r="I12" s="12">
        <f t="shared" si="0"/>
        <v>54.8</v>
      </c>
    </row>
    <row r="13" spans="2:9" ht="12.75">
      <c r="B13" s="9" t="s">
        <v>6</v>
      </c>
      <c r="C13" s="10">
        <v>6</v>
      </c>
      <c r="D13" s="10">
        <v>5</v>
      </c>
      <c r="E13" s="10">
        <v>7</v>
      </c>
      <c r="F13" s="10">
        <v>2</v>
      </c>
      <c r="G13" s="10">
        <v>1</v>
      </c>
      <c r="H13" s="10">
        <v>3</v>
      </c>
      <c r="I13" s="10">
        <v>4</v>
      </c>
    </row>
    <row r="14" spans="1:2" ht="12.75">
      <c r="A14" s="4">
        <v>3</v>
      </c>
      <c r="B14" s="6" t="s">
        <v>13</v>
      </c>
    </row>
    <row r="15" spans="1:9" ht="12.75">
      <c r="A15" s="4"/>
      <c r="B15" t="s">
        <v>8</v>
      </c>
      <c r="C15" s="176" t="s">
        <v>242</v>
      </c>
      <c r="D15" s="13" t="s">
        <v>239</v>
      </c>
      <c r="E15" s="1" t="s">
        <v>233</v>
      </c>
      <c r="F15" s="1" t="s">
        <v>232</v>
      </c>
      <c r="G15" s="1" t="s">
        <v>229</v>
      </c>
      <c r="H15" s="1" t="s">
        <v>226</v>
      </c>
      <c r="I15" s="1" t="s">
        <v>221</v>
      </c>
    </row>
    <row r="16" spans="1:9" ht="12.75">
      <c r="A16" s="4"/>
      <c r="B16" t="s">
        <v>17</v>
      </c>
      <c r="C16" s="14">
        <v>57</v>
      </c>
      <c r="D16" s="14">
        <v>41</v>
      </c>
      <c r="E16" s="14">
        <v>75</v>
      </c>
      <c r="F16" s="14">
        <v>68</v>
      </c>
      <c r="G16" s="14">
        <v>61</v>
      </c>
      <c r="H16" s="14">
        <v>63</v>
      </c>
      <c r="I16" s="14">
        <v>76</v>
      </c>
    </row>
    <row r="17" spans="1:9" ht="12.75">
      <c r="A17" s="4"/>
      <c r="B17" t="s">
        <v>9</v>
      </c>
      <c r="C17" s="1" t="s">
        <v>244</v>
      </c>
      <c r="D17" s="1" t="s">
        <v>241</v>
      </c>
      <c r="E17" s="1" t="s">
        <v>235</v>
      </c>
      <c r="G17" s="1" t="s">
        <v>230</v>
      </c>
      <c r="H17" s="13" t="s">
        <v>227</v>
      </c>
      <c r="I17" s="1" t="s">
        <v>222</v>
      </c>
    </row>
    <row r="18" spans="1:9" ht="12.75">
      <c r="A18" s="4"/>
      <c r="B18" t="s">
        <v>17</v>
      </c>
      <c r="C18" s="14">
        <v>64</v>
      </c>
      <c r="D18" s="14">
        <v>72</v>
      </c>
      <c r="E18" s="14">
        <v>71</v>
      </c>
      <c r="F18" s="14">
        <v>0</v>
      </c>
      <c r="G18" s="14">
        <v>70</v>
      </c>
      <c r="H18" s="14">
        <v>34</v>
      </c>
      <c r="I18" s="14">
        <v>79</v>
      </c>
    </row>
    <row r="19" spans="1:9" ht="12.75">
      <c r="A19" s="4"/>
      <c r="B19" t="s">
        <v>18</v>
      </c>
      <c r="C19" s="14">
        <f aca="true" t="shared" si="1" ref="C19:I19">C18+C16</f>
        <v>121</v>
      </c>
      <c r="D19" s="14">
        <f t="shared" si="1"/>
        <v>113</v>
      </c>
      <c r="E19" s="14">
        <f t="shared" si="1"/>
        <v>146</v>
      </c>
      <c r="F19" s="14">
        <f t="shared" si="1"/>
        <v>68</v>
      </c>
      <c r="G19" s="14">
        <f t="shared" si="1"/>
        <v>131</v>
      </c>
      <c r="H19" s="14">
        <f t="shared" si="1"/>
        <v>97</v>
      </c>
      <c r="I19" s="14">
        <f t="shared" si="1"/>
        <v>155</v>
      </c>
    </row>
    <row r="20" spans="1:9" ht="12.75">
      <c r="A20" s="4"/>
      <c r="B20" s="9" t="s">
        <v>6</v>
      </c>
      <c r="C20" s="10">
        <v>4</v>
      </c>
      <c r="D20" s="10">
        <v>3</v>
      </c>
      <c r="E20" s="10">
        <v>6</v>
      </c>
      <c r="F20" s="10">
        <v>1</v>
      </c>
      <c r="G20" s="10">
        <v>5</v>
      </c>
      <c r="H20" s="10">
        <v>2</v>
      </c>
      <c r="I20" s="10">
        <v>7</v>
      </c>
    </row>
    <row r="21" spans="1:2" ht="12.75">
      <c r="A21" s="4">
        <v>4</v>
      </c>
      <c r="B21" s="6" t="s">
        <v>29</v>
      </c>
    </row>
    <row r="22" spans="1:9" ht="12.75">
      <c r="A22" s="4"/>
      <c r="B22" t="s">
        <v>8</v>
      </c>
      <c r="C22" s="1" t="s">
        <v>245</v>
      </c>
      <c r="D22" s="13"/>
      <c r="E22" s="1" t="s">
        <v>233</v>
      </c>
      <c r="G22" s="176" t="s">
        <v>325</v>
      </c>
      <c r="H22" s="13" t="s">
        <v>226</v>
      </c>
      <c r="I22" s="1" t="s">
        <v>223</v>
      </c>
    </row>
    <row r="23" spans="1:9" ht="12.75">
      <c r="A23" s="4"/>
      <c r="B23" t="s">
        <v>5</v>
      </c>
      <c r="C23" s="24">
        <v>0.0011319444444444443</v>
      </c>
      <c r="D23" s="24">
        <v>0</v>
      </c>
      <c r="E23" s="24">
        <v>0.0009722222222222221</v>
      </c>
      <c r="F23" s="24">
        <v>0</v>
      </c>
      <c r="G23" s="24">
        <v>0.0010231481481481482</v>
      </c>
      <c r="H23" s="24">
        <v>0.0010937499999999999</v>
      </c>
      <c r="I23" s="24">
        <v>0.0009733796296296296</v>
      </c>
    </row>
    <row r="24" spans="1:9" ht="12.75">
      <c r="A24" s="4"/>
      <c r="B24" t="s">
        <v>9</v>
      </c>
      <c r="C24" s="1" t="s">
        <v>243</v>
      </c>
      <c r="E24" s="1" t="s">
        <v>236</v>
      </c>
      <c r="G24" s="176" t="s">
        <v>231</v>
      </c>
      <c r="H24" s="1" t="s">
        <v>227</v>
      </c>
      <c r="I24" s="1" t="s">
        <v>222</v>
      </c>
    </row>
    <row r="25" spans="1:9" ht="12.75">
      <c r="A25" s="4"/>
      <c r="B25" t="s">
        <v>5</v>
      </c>
      <c r="C25" s="24">
        <v>0.0011400462962962963</v>
      </c>
      <c r="D25" s="24">
        <v>0</v>
      </c>
      <c r="E25" s="24">
        <v>0.0010497685185185187</v>
      </c>
      <c r="F25" s="24">
        <v>0</v>
      </c>
      <c r="G25" s="25">
        <v>0.0011180555555555555</v>
      </c>
      <c r="H25" s="24">
        <v>0.0013553240740740741</v>
      </c>
      <c r="I25" s="24">
        <v>0.000997685185185185</v>
      </c>
    </row>
    <row r="26" spans="1:9" ht="12.75">
      <c r="A26" s="4"/>
      <c r="B26" t="s">
        <v>12</v>
      </c>
      <c r="C26" s="24">
        <f aca="true" t="shared" si="2" ref="C26:I26">C25+C23</f>
        <v>0.0022719907407407407</v>
      </c>
      <c r="D26" s="24">
        <f t="shared" si="2"/>
        <v>0</v>
      </c>
      <c r="E26" s="24">
        <f t="shared" si="2"/>
        <v>0.002021990740740741</v>
      </c>
      <c r="F26" s="24">
        <f t="shared" si="2"/>
        <v>0</v>
      </c>
      <c r="G26" s="24">
        <f t="shared" si="2"/>
        <v>0.0021412037037037038</v>
      </c>
      <c r="H26" s="24">
        <f t="shared" si="2"/>
        <v>0.002449074074074074</v>
      </c>
      <c r="I26" s="24">
        <f t="shared" si="2"/>
        <v>0.0019710648148148144</v>
      </c>
    </row>
    <row r="27" spans="1:9" ht="12.75">
      <c r="A27" s="4"/>
      <c r="B27" s="9" t="s">
        <v>6</v>
      </c>
      <c r="C27" s="10">
        <v>4</v>
      </c>
      <c r="D27" s="10">
        <v>0</v>
      </c>
      <c r="E27" s="10">
        <v>6</v>
      </c>
      <c r="F27" s="10">
        <v>0</v>
      </c>
      <c r="G27" s="10">
        <v>5</v>
      </c>
      <c r="H27" s="10">
        <v>3</v>
      </c>
      <c r="I27" s="10">
        <v>7</v>
      </c>
    </row>
    <row r="28" spans="1:2" ht="12.75">
      <c r="A28" s="4">
        <v>5</v>
      </c>
      <c r="B28" s="6" t="s">
        <v>30</v>
      </c>
    </row>
    <row r="29" spans="1:9" ht="12.75">
      <c r="A29" s="4"/>
      <c r="B29" t="s">
        <v>8</v>
      </c>
      <c r="C29" s="176" t="s">
        <v>244</v>
      </c>
      <c r="D29" s="1" t="s">
        <v>239</v>
      </c>
      <c r="E29" s="1" t="s">
        <v>236</v>
      </c>
      <c r="I29" s="1" t="s">
        <v>223</v>
      </c>
    </row>
    <row r="30" spans="1:9" ht="12.75">
      <c r="A30" s="4"/>
      <c r="B30" t="s">
        <v>17</v>
      </c>
      <c r="C30" s="12">
        <v>4.76</v>
      </c>
      <c r="D30" s="12">
        <v>3.18</v>
      </c>
      <c r="E30" s="12">
        <v>5.43</v>
      </c>
      <c r="F30" s="12">
        <v>0</v>
      </c>
      <c r="G30" s="12">
        <v>0</v>
      </c>
      <c r="H30" s="12">
        <v>0</v>
      </c>
      <c r="I30" s="12">
        <v>7.01</v>
      </c>
    </row>
    <row r="31" spans="1:9" ht="12.75">
      <c r="A31" s="4"/>
      <c r="B31" t="s">
        <v>9</v>
      </c>
      <c r="C31" s="1" t="s">
        <v>246</v>
      </c>
      <c r="E31" s="1" t="s">
        <v>237</v>
      </c>
      <c r="H31" s="13"/>
      <c r="I31" s="1" t="s">
        <v>224</v>
      </c>
    </row>
    <row r="32" spans="1:9" ht="12.75">
      <c r="A32" s="4"/>
      <c r="B32" t="s">
        <v>17</v>
      </c>
      <c r="C32" s="12">
        <v>3.99</v>
      </c>
      <c r="D32" s="12">
        <v>0</v>
      </c>
      <c r="E32" s="12">
        <v>5.38</v>
      </c>
      <c r="F32" s="12">
        <v>0</v>
      </c>
      <c r="G32" s="12">
        <v>0</v>
      </c>
      <c r="H32" s="12">
        <v>0</v>
      </c>
      <c r="I32" s="12">
        <v>6.16</v>
      </c>
    </row>
    <row r="33" spans="1:9" ht="12.75">
      <c r="A33" s="4"/>
      <c r="B33" t="s">
        <v>18</v>
      </c>
      <c r="C33" s="12">
        <f aca="true" t="shared" si="3" ref="C33:I33">C32+C30</f>
        <v>8.75</v>
      </c>
      <c r="D33" s="12">
        <f t="shared" si="3"/>
        <v>3.18</v>
      </c>
      <c r="E33" s="12">
        <f t="shared" si="3"/>
        <v>10.809999999999999</v>
      </c>
      <c r="F33" s="12">
        <f t="shared" si="3"/>
        <v>0</v>
      </c>
      <c r="G33" s="12">
        <f t="shared" si="3"/>
        <v>0</v>
      </c>
      <c r="H33" s="12">
        <f t="shared" si="3"/>
        <v>0</v>
      </c>
      <c r="I33" s="12">
        <f t="shared" si="3"/>
        <v>13.17</v>
      </c>
    </row>
    <row r="34" spans="1:9" ht="12.75">
      <c r="A34" s="4"/>
      <c r="B34" s="9" t="s">
        <v>6</v>
      </c>
      <c r="C34" s="10">
        <v>5</v>
      </c>
      <c r="D34" s="10">
        <v>4</v>
      </c>
      <c r="E34" s="10">
        <v>6</v>
      </c>
      <c r="F34" s="10">
        <v>0</v>
      </c>
      <c r="G34" s="10">
        <v>0</v>
      </c>
      <c r="H34" s="10">
        <v>0</v>
      </c>
      <c r="I34" s="10">
        <v>7</v>
      </c>
    </row>
    <row r="35" spans="1:2" ht="12.75">
      <c r="A35" s="4">
        <v>6</v>
      </c>
      <c r="B35" s="6" t="s">
        <v>16</v>
      </c>
    </row>
    <row r="36" spans="1:9" ht="12.75">
      <c r="A36" s="4"/>
      <c r="B36" t="s">
        <v>8</v>
      </c>
      <c r="C36" s="1" t="s">
        <v>242</v>
      </c>
      <c r="D36" s="1" t="s">
        <v>240</v>
      </c>
      <c r="E36" s="1" t="s">
        <v>234</v>
      </c>
      <c r="F36" s="1" t="s">
        <v>232</v>
      </c>
      <c r="G36" s="176" t="s">
        <v>231</v>
      </c>
      <c r="H36" s="13"/>
      <c r="I36" s="1" t="s">
        <v>223</v>
      </c>
    </row>
    <row r="37" spans="1:9" ht="12.75">
      <c r="A37" s="4"/>
      <c r="B37" t="s">
        <v>14</v>
      </c>
      <c r="C37" s="12">
        <v>1.8</v>
      </c>
      <c r="D37" s="12">
        <v>1.73</v>
      </c>
      <c r="E37" s="12">
        <v>1.98</v>
      </c>
      <c r="F37" s="12">
        <v>1.62</v>
      </c>
      <c r="G37" s="12">
        <v>1.49</v>
      </c>
      <c r="H37" s="12">
        <v>0</v>
      </c>
      <c r="I37" s="12">
        <v>1.99</v>
      </c>
    </row>
    <row r="38" spans="1:9" ht="12.75">
      <c r="A38" s="4"/>
      <c r="B38" t="s">
        <v>9</v>
      </c>
      <c r="C38" s="176" t="s">
        <v>245</v>
      </c>
      <c r="D38" s="13" t="s">
        <v>241</v>
      </c>
      <c r="E38" s="13" t="s">
        <v>238</v>
      </c>
      <c r="G38" s="13" t="s">
        <v>228</v>
      </c>
      <c r="H38" s="13"/>
      <c r="I38" s="1" t="s">
        <v>225</v>
      </c>
    </row>
    <row r="39" spans="1:9" ht="12.75">
      <c r="A39" s="4"/>
      <c r="B39" t="s">
        <v>14</v>
      </c>
      <c r="C39" s="12">
        <v>1.34</v>
      </c>
      <c r="D39" s="12">
        <v>2.06</v>
      </c>
      <c r="E39" s="12">
        <v>1.8</v>
      </c>
      <c r="F39" s="12">
        <v>0</v>
      </c>
      <c r="G39" s="12">
        <v>1.67</v>
      </c>
      <c r="H39" s="12">
        <v>0</v>
      </c>
      <c r="I39" s="12">
        <v>1.94</v>
      </c>
    </row>
    <row r="40" spans="1:9" ht="12.75">
      <c r="A40" s="4"/>
      <c r="B40" t="s">
        <v>15</v>
      </c>
      <c r="C40" s="12">
        <f aca="true" t="shared" si="4" ref="C40:I40">C39+C37</f>
        <v>3.14</v>
      </c>
      <c r="D40" s="12">
        <f t="shared" si="4"/>
        <v>3.79</v>
      </c>
      <c r="E40" s="12">
        <f t="shared" si="4"/>
        <v>3.7800000000000002</v>
      </c>
      <c r="F40" s="12">
        <f t="shared" si="4"/>
        <v>1.62</v>
      </c>
      <c r="G40" s="12">
        <f t="shared" si="4"/>
        <v>3.16</v>
      </c>
      <c r="H40" s="12">
        <f t="shared" si="4"/>
        <v>0</v>
      </c>
      <c r="I40" s="12">
        <f t="shared" si="4"/>
        <v>3.9299999999999997</v>
      </c>
    </row>
    <row r="41" spans="1:9" ht="12.75">
      <c r="A41" s="4"/>
      <c r="B41" s="9" t="s">
        <v>6</v>
      </c>
      <c r="C41" s="10">
        <v>3</v>
      </c>
      <c r="D41" s="10">
        <v>6</v>
      </c>
      <c r="E41" s="10">
        <v>5</v>
      </c>
      <c r="F41" s="10">
        <v>2</v>
      </c>
      <c r="G41" s="10">
        <v>4</v>
      </c>
      <c r="H41" s="10">
        <v>0</v>
      </c>
      <c r="I41" s="10">
        <v>7</v>
      </c>
    </row>
    <row r="42" spans="1:2" ht="12.75">
      <c r="A42" s="4">
        <v>7</v>
      </c>
      <c r="B42" s="6" t="s">
        <v>31</v>
      </c>
    </row>
    <row r="43" spans="1:9" ht="12.75">
      <c r="A43" s="4"/>
      <c r="B43" t="s">
        <v>5</v>
      </c>
      <c r="C43" s="179" t="s">
        <v>331</v>
      </c>
      <c r="D43" s="179" t="s">
        <v>330</v>
      </c>
      <c r="E43" s="16" t="s">
        <v>326</v>
      </c>
      <c r="F43" s="12">
        <v>0</v>
      </c>
      <c r="G43" s="16" t="s">
        <v>327</v>
      </c>
      <c r="H43" s="16" t="s">
        <v>328</v>
      </c>
      <c r="I43" s="16" t="s">
        <v>329</v>
      </c>
    </row>
    <row r="44" spans="1:9" ht="12.75">
      <c r="A44" s="4"/>
      <c r="B44" s="9" t="s">
        <v>6</v>
      </c>
      <c r="C44" s="10">
        <v>5</v>
      </c>
      <c r="D44" s="10">
        <v>6</v>
      </c>
      <c r="E44" s="10">
        <v>4</v>
      </c>
      <c r="F44" s="10">
        <v>0</v>
      </c>
      <c r="G44" s="10">
        <v>3</v>
      </c>
      <c r="H44" s="10">
        <v>2</v>
      </c>
      <c r="I44" s="10">
        <v>7</v>
      </c>
    </row>
    <row r="45" spans="1:2" ht="12.75">
      <c r="A45" s="4">
        <v>8</v>
      </c>
      <c r="B45" s="6" t="s">
        <v>34</v>
      </c>
    </row>
    <row r="46" spans="1:9" ht="12.75">
      <c r="A46" s="4"/>
      <c r="B46" t="s">
        <v>5</v>
      </c>
      <c r="C46" s="12">
        <v>0</v>
      </c>
      <c r="D46" s="16">
        <v>0</v>
      </c>
      <c r="E46" s="16" t="s">
        <v>339</v>
      </c>
      <c r="F46" s="12">
        <v>0</v>
      </c>
      <c r="G46" s="16">
        <v>0</v>
      </c>
      <c r="H46" s="16">
        <v>0</v>
      </c>
      <c r="I46" s="179" t="s">
        <v>340</v>
      </c>
    </row>
    <row r="47" spans="2:9" ht="12.75">
      <c r="B47" s="9" t="s">
        <v>6</v>
      </c>
      <c r="C47" s="10">
        <v>0</v>
      </c>
      <c r="D47" s="10">
        <v>0</v>
      </c>
      <c r="E47" s="10">
        <v>7</v>
      </c>
      <c r="F47" s="10">
        <v>0</v>
      </c>
      <c r="G47" s="10">
        <v>0</v>
      </c>
      <c r="H47" s="10">
        <v>0</v>
      </c>
      <c r="I47" s="10">
        <v>6</v>
      </c>
    </row>
    <row r="48" ht="12.75">
      <c r="A48" s="4"/>
    </row>
    <row r="49" ht="12.75">
      <c r="A49" s="4"/>
    </row>
    <row r="50" spans="1:9" ht="12.75">
      <c r="A50" s="4"/>
      <c r="B50" s="6" t="s">
        <v>24</v>
      </c>
      <c r="C50" s="19">
        <f aca="true" t="shared" si="5" ref="C50:I50">C47+C44+C41+C34+C27+C20+C13+C6</f>
        <v>32</v>
      </c>
      <c r="D50" s="19">
        <f t="shared" si="5"/>
        <v>24</v>
      </c>
      <c r="E50" s="19">
        <f t="shared" si="5"/>
        <v>48</v>
      </c>
      <c r="F50" s="19">
        <f t="shared" si="5"/>
        <v>5</v>
      </c>
      <c r="G50" s="19">
        <f t="shared" si="5"/>
        <v>18</v>
      </c>
      <c r="H50" s="19">
        <f t="shared" si="5"/>
        <v>10</v>
      </c>
      <c r="I50" s="19">
        <f t="shared" si="5"/>
        <v>51</v>
      </c>
    </row>
  </sheetData>
  <sheetProtection/>
  <printOptions horizontalCentered="1" verticalCentered="1"/>
  <pageMargins left="0" right="0" top="0" bottom="0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pane xSplit="2" ySplit="3" topLeftCell="C9" activePane="bottomRight" state="frozen"/>
      <selection pane="topLeft" activeCell="A1" sqref="A1"/>
      <selection pane="topRight" activeCell="C1" sqref="C1"/>
      <selection pane="bottomLeft" activeCell="A40" sqref="A40"/>
      <selection pane="bottomRight" activeCell="D17" sqref="D17"/>
    </sheetView>
  </sheetViews>
  <sheetFormatPr defaultColWidth="9.140625" defaultRowHeight="12.75"/>
  <cols>
    <col min="1" max="1" width="4.28125" style="22" customWidth="1"/>
    <col min="2" max="2" width="15.8515625" style="0" customWidth="1"/>
    <col min="3" max="5" width="13.421875" style="1" customWidth="1"/>
    <col min="6" max="6" width="11.00390625" style="1" customWidth="1"/>
    <col min="7" max="9" width="13.421875" style="1" customWidth="1"/>
    <col min="10" max="16384" width="8.57421875" style="0" customWidth="1"/>
  </cols>
  <sheetData>
    <row r="1" spans="1:8" ht="12.75">
      <c r="A1" s="2" t="str">
        <f>'Boys U11'!A1</f>
        <v>Venue : </v>
      </c>
      <c r="C1" s="2" t="str">
        <f>'Boys U11'!C1</f>
        <v>Kidlington Sports Centre</v>
      </c>
      <c r="G1" s="4" t="str">
        <f>'Boys U11'!F1</f>
        <v>Date - </v>
      </c>
      <c r="H1" s="23" t="str">
        <f>'Boys U11'!G1</f>
        <v>17th November 2019</v>
      </c>
    </row>
    <row r="3" spans="2:9" ht="12.75">
      <c r="B3" s="6" t="s">
        <v>27</v>
      </c>
      <c r="C3" s="4" t="str">
        <f>'Boys U11'!C3</f>
        <v>Abingdon</v>
      </c>
      <c r="D3" s="4" t="str">
        <f>'Boys U11'!D3</f>
        <v>Banbury</v>
      </c>
      <c r="E3" s="4" t="str">
        <f>'Boys U11'!E3</f>
        <v>Bicester</v>
      </c>
      <c r="F3" s="4" t="str">
        <f>'Boys U11'!F3</f>
        <v>Oxford</v>
      </c>
      <c r="G3" s="4" t="str">
        <f>'Boys U11'!G3</f>
        <v>Radley</v>
      </c>
      <c r="H3" s="4" t="str">
        <f>'Boys U11'!H3</f>
        <v>White Horse</v>
      </c>
      <c r="I3" s="4" t="str">
        <f>'Boys U11'!I3</f>
        <v>Witney</v>
      </c>
    </row>
    <row r="4" spans="1:9" ht="12.75">
      <c r="A4" s="4">
        <v>1</v>
      </c>
      <c r="B4" s="6" t="s">
        <v>4</v>
      </c>
      <c r="C4" s="13"/>
      <c r="D4" s="13"/>
      <c r="E4" s="13"/>
      <c r="F4" s="13"/>
      <c r="G4" s="13"/>
      <c r="H4" s="13"/>
      <c r="I4" s="13"/>
    </row>
    <row r="5" spans="1:9" ht="12.75">
      <c r="A5" s="4"/>
      <c r="B5" t="s">
        <v>12</v>
      </c>
      <c r="C5" s="8">
        <v>0</v>
      </c>
      <c r="D5" s="8" t="s">
        <v>319</v>
      </c>
      <c r="E5" s="8" t="s">
        <v>322</v>
      </c>
      <c r="F5" s="7">
        <v>0</v>
      </c>
      <c r="G5" s="8">
        <v>0</v>
      </c>
      <c r="H5" s="8">
        <v>0</v>
      </c>
      <c r="I5" s="7" t="s">
        <v>323</v>
      </c>
    </row>
    <row r="6" spans="2:9" ht="12.75">
      <c r="B6" s="9" t="s">
        <v>6</v>
      </c>
      <c r="C6" s="10">
        <v>0</v>
      </c>
      <c r="D6" s="10">
        <v>6</v>
      </c>
      <c r="E6" s="10">
        <v>7</v>
      </c>
      <c r="F6" s="10">
        <v>0</v>
      </c>
      <c r="G6" s="10">
        <v>0</v>
      </c>
      <c r="H6" s="10">
        <v>0</v>
      </c>
      <c r="I6" s="10">
        <v>5</v>
      </c>
    </row>
    <row r="7" spans="1:2" ht="12.75">
      <c r="A7" s="4">
        <v>2</v>
      </c>
      <c r="B7" s="6" t="s">
        <v>28</v>
      </c>
    </row>
    <row r="8" spans="1:9" ht="12.75">
      <c r="A8" s="4"/>
      <c r="B8" t="s">
        <v>8</v>
      </c>
      <c r="C8" s="1" t="s">
        <v>197</v>
      </c>
      <c r="D8" s="1" t="s">
        <v>202</v>
      </c>
      <c r="E8" s="1" t="s">
        <v>203</v>
      </c>
      <c r="F8" s="1" t="s">
        <v>209</v>
      </c>
      <c r="G8" s="1" t="s">
        <v>211</v>
      </c>
      <c r="H8" s="1" t="s">
        <v>213</v>
      </c>
      <c r="I8" s="1" t="s">
        <v>216</v>
      </c>
    </row>
    <row r="9" spans="1:9" ht="12.75">
      <c r="A9" s="4"/>
      <c r="B9" t="s">
        <v>5</v>
      </c>
      <c r="C9" s="12">
        <v>27.2</v>
      </c>
      <c r="D9" s="12">
        <v>27.3</v>
      </c>
      <c r="E9" s="12">
        <v>24.5</v>
      </c>
      <c r="F9" s="12">
        <v>27.4</v>
      </c>
      <c r="G9" s="12">
        <v>26.1</v>
      </c>
      <c r="H9" s="12">
        <v>25.5</v>
      </c>
      <c r="I9" s="12">
        <v>24.6</v>
      </c>
    </row>
    <row r="10" spans="1:9" ht="12.75">
      <c r="A10" s="4"/>
      <c r="B10" t="s">
        <v>9</v>
      </c>
      <c r="C10" s="1" t="s">
        <v>198</v>
      </c>
      <c r="D10" s="13" t="s">
        <v>201</v>
      </c>
      <c r="E10" s="1" t="s">
        <v>204</v>
      </c>
      <c r="F10" s="1" t="s">
        <v>210</v>
      </c>
      <c r="G10" s="13"/>
      <c r="H10" s="1" t="s">
        <v>214</v>
      </c>
      <c r="I10" s="1" t="s">
        <v>217</v>
      </c>
    </row>
    <row r="11" spans="1:9" ht="12.75">
      <c r="A11" s="4"/>
      <c r="B11" t="s">
        <v>5</v>
      </c>
      <c r="C11" s="12">
        <v>25.5</v>
      </c>
      <c r="D11" s="12">
        <v>25.2</v>
      </c>
      <c r="E11" s="12">
        <v>25.4</v>
      </c>
      <c r="F11" s="12">
        <v>27.9</v>
      </c>
      <c r="G11" s="12">
        <v>0</v>
      </c>
      <c r="H11" s="12">
        <v>28.3</v>
      </c>
      <c r="I11" s="12">
        <v>25.6</v>
      </c>
    </row>
    <row r="12" spans="1:9" ht="12.75">
      <c r="A12" s="4"/>
      <c r="B12" t="s">
        <v>12</v>
      </c>
      <c r="C12" s="7">
        <f aca="true" t="shared" si="0" ref="C12:I12">C11+C9</f>
        <v>52.7</v>
      </c>
      <c r="D12" s="7">
        <f t="shared" si="0"/>
        <v>52.5</v>
      </c>
      <c r="E12" s="7">
        <f t="shared" si="0"/>
        <v>49.9</v>
      </c>
      <c r="F12" s="7">
        <f t="shared" si="0"/>
        <v>55.3</v>
      </c>
      <c r="G12" s="7">
        <f t="shared" si="0"/>
        <v>26.1</v>
      </c>
      <c r="H12" s="7">
        <f t="shared" si="0"/>
        <v>53.8</v>
      </c>
      <c r="I12" s="7">
        <f t="shared" si="0"/>
        <v>50.2</v>
      </c>
    </row>
    <row r="13" spans="1:9" ht="12.75">
      <c r="A13" s="4"/>
      <c r="B13" s="9" t="s">
        <v>6</v>
      </c>
      <c r="C13" s="10">
        <v>4</v>
      </c>
      <c r="D13" s="10">
        <v>5</v>
      </c>
      <c r="E13" s="10">
        <v>7</v>
      </c>
      <c r="F13" s="10">
        <v>3</v>
      </c>
      <c r="G13" s="10">
        <v>1</v>
      </c>
      <c r="H13" s="10">
        <v>2</v>
      </c>
      <c r="I13" s="10">
        <v>6</v>
      </c>
    </row>
    <row r="14" spans="1:2" ht="12.75">
      <c r="A14" s="4">
        <v>3</v>
      </c>
      <c r="B14" s="6" t="s">
        <v>13</v>
      </c>
    </row>
    <row r="15" spans="1:9" ht="12.75">
      <c r="A15" s="4"/>
      <c r="B15" t="s">
        <v>8</v>
      </c>
      <c r="C15" s="1" t="s">
        <v>199</v>
      </c>
      <c r="D15" s="13" t="s">
        <v>285</v>
      </c>
      <c r="E15" s="1" t="s">
        <v>205</v>
      </c>
      <c r="F15" s="1" t="s">
        <v>209</v>
      </c>
      <c r="G15" s="1" t="s">
        <v>211</v>
      </c>
      <c r="H15" s="1" t="s">
        <v>215</v>
      </c>
      <c r="I15" s="13" t="s">
        <v>216</v>
      </c>
    </row>
    <row r="16" spans="1:9" ht="12.75">
      <c r="A16" s="4"/>
      <c r="B16" t="s">
        <v>17</v>
      </c>
      <c r="C16" s="14">
        <v>53</v>
      </c>
      <c r="D16" s="14">
        <v>64</v>
      </c>
      <c r="E16" s="14">
        <v>72</v>
      </c>
      <c r="F16" s="14">
        <v>63</v>
      </c>
      <c r="G16" s="14">
        <v>50</v>
      </c>
      <c r="H16" s="14">
        <v>63</v>
      </c>
      <c r="I16" s="14">
        <v>64</v>
      </c>
    </row>
    <row r="17" spans="1:9" ht="12.75">
      <c r="A17" s="4"/>
      <c r="B17" t="s">
        <v>9</v>
      </c>
      <c r="C17" s="176" t="s">
        <v>198</v>
      </c>
      <c r="D17" s="176" t="s">
        <v>200</v>
      </c>
      <c r="E17" s="1" t="s">
        <v>206</v>
      </c>
      <c r="F17" s="13" t="s">
        <v>210</v>
      </c>
      <c r="G17" s="13" t="s">
        <v>212</v>
      </c>
      <c r="H17" s="1" t="s">
        <v>214</v>
      </c>
      <c r="I17" s="1" t="s">
        <v>218</v>
      </c>
    </row>
    <row r="18" spans="1:9" ht="12.75">
      <c r="A18" s="4"/>
      <c r="B18" t="s">
        <v>17</v>
      </c>
      <c r="C18" s="14">
        <v>73</v>
      </c>
      <c r="D18" s="14">
        <v>71</v>
      </c>
      <c r="E18" s="14">
        <v>75</v>
      </c>
      <c r="F18" s="14">
        <v>66</v>
      </c>
      <c r="G18" s="14">
        <v>67</v>
      </c>
      <c r="H18" s="14">
        <v>64</v>
      </c>
      <c r="I18" s="14">
        <v>68</v>
      </c>
    </row>
    <row r="19" spans="1:9" ht="12.75">
      <c r="A19" s="4"/>
      <c r="B19" t="s">
        <v>18</v>
      </c>
      <c r="C19" s="14">
        <f aca="true" t="shared" si="1" ref="C19:I19">C18+C16</f>
        <v>126</v>
      </c>
      <c r="D19" s="14">
        <f t="shared" si="1"/>
        <v>135</v>
      </c>
      <c r="E19" s="14">
        <f t="shared" si="1"/>
        <v>147</v>
      </c>
      <c r="F19" s="14">
        <f t="shared" si="1"/>
        <v>129</v>
      </c>
      <c r="G19" s="14">
        <f t="shared" si="1"/>
        <v>117</v>
      </c>
      <c r="H19" s="14">
        <f t="shared" si="1"/>
        <v>127</v>
      </c>
      <c r="I19" s="14">
        <f t="shared" si="1"/>
        <v>132</v>
      </c>
    </row>
    <row r="20" spans="1:9" ht="12.75">
      <c r="A20" s="4"/>
      <c r="B20" s="9" t="s">
        <v>6</v>
      </c>
      <c r="C20" s="10">
        <v>2</v>
      </c>
      <c r="D20" s="10">
        <v>6</v>
      </c>
      <c r="E20" s="10">
        <v>7</v>
      </c>
      <c r="F20" s="10">
        <v>4</v>
      </c>
      <c r="G20" s="10">
        <v>1</v>
      </c>
      <c r="H20" s="10">
        <v>3</v>
      </c>
      <c r="I20" s="10">
        <v>5</v>
      </c>
    </row>
    <row r="21" spans="1:2" ht="12.75">
      <c r="A21" s="4">
        <v>4</v>
      </c>
      <c r="B21" s="6" t="s">
        <v>29</v>
      </c>
    </row>
    <row r="22" spans="1:9" ht="12.75">
      <c r="A22" s="4"/>
      <c r="B22" t="s">
        <v>8</v>
      </c>
      <c r="C22" s="176" t="s">
        <v>199</v>
      </c>
      <c r="E22" s="13" t="s">
        <v>205</v>
      </c>
      <c r="G22" s="1" t="s">
        <v>212</v>
      </c>
      <c r="H22" s="1" t="s">
        <v>213</v>
      </c>
      <c r="I22" s="1" t="s">
        <v>218</v>
      </c>
    </row>
    <row r="23" spans="1:9" ht="12.75">
      <c r="A23" s="4"/>
      <c r="B23" t="s">
        <v>5</v>
      </c>
      <c r="C23" s="24">
        <v>0.001105324074074074</v>
      </c>
      <c r="D23" s="24">
        <v>0</v>
      </c>
      <c r="E23" s="25">
        <v>0.0010138888888888888</v>
      </c>
      <c r="F23" s="24">
        <v>0</v>
      </c>
      <c r="G23" s="24">
        <v>0.00103125</v>
      </c>
      <c r="H23" s="24">
        <v>0.0009988425925925926</v>
      </c>
      <c r="I23" s="24">
        <v>0.0010601851851851853</v>
      </c>
    </row>
    <row r="24" spans="1:9" ht="12.75">
      <c r="A24" s="4"/>
      <c r="B24" t="s">
        <v>9</v>
      </c>
      <c r="E24" s="13" t="s">
        <v>206</v>
      </c>
      <c r="H24" s="1" t="s">
        <v>215</v>
      </c>
      <c r="I24" s="1" t="s">
        <v>217</v>
      </c>
    </row>
    <row r="25" spans="1:9" ht="12.75">
      <c r="A25" s="4"/>
      <c r="B25" t="s">
        <v>5</v>
      </c>
      <c r="C25" s="24">
        <v>0</v>
      </c>
      <c r="D25" s="24">
        <v>0</v>
      </c>
      <c r="E25" s="24">
        <v>0.0010671296296296295</v>
      </c>
      <c r="F25" s="24">
        <v>0</v>
      </c>
      <c r="G25" s="24">
        <v>0</v>
      </c>
      <c r="H25" s="24">
        <v>0.0009907407407407408</v>
      </c>
      <c r="I25" s="24">
        <v>0.0010729166666666667</v>
      </c>
    </row>
    <row r="26" spans="1:9" ht="12.75">
      <c r="A26" s="4"/>
      <c r="B26" t="s">
        <v>12</v>
      </c>
      <c r="C26" s="24">
        <f aca="true" t="shared" si="2" ref="C26:I26">C25+C23</f>
        <v>0.001105324074074074</v>
      </c>
      <c r="D26" s="24">
        <f t="shared" si="2"/>
        <v>0</v>
      </c>
      <c r="E26" s="24">
        <f t="shared" si="2"/>
        <v>0.0020810185185185185</v>
      </c>
      <c r="F26" s="24">
        <f t="shared" si="2"/>
        <v>0</v>
      </c>
      <c r="G26" s="24">
        <f t="shared" si="2"/>
        <v>0.00103125</v>
      </c>
      <c r="H26" s="24">
        <f t="shared" si="2"/>
        <v>0.0019895833333333337</v>
      </c>
      <c r="I26" s="24">
        <f t="shared" si="2"/>
        <v>0.002133101851851852</v>
      </c>
    </row>
    <row r="27" spans="1:9" ht="12.75">
      <c r="A27" s="4"/>
      <c r="B27" s="9" t="s">
        <v>6</v>
      </c>
      <c r="C27" s="10">
        <v>3</v>
      </c>
      <c r="D27" s="10">
        <v>0</v>
      </c>
      <c r="E27" s="10">
        <v>6</v>
      </c>
      <c r="F27" s="10">
        <v>0</v>
      </c>
      <c r="G27" s="10">
        <v>4</v>
      </c>
      <c r="H27" s="10">
        <v>7</v>
      </c>
      <c r="I27" s="10">
        <v>5</v>
      </c>
    </row>
    <row r="28" spans="1:2" ht="12.75">
      <c r="A28" s="4">
        <v>5</v>
      </c>
      <c r="B28" s="6" t="s">
        <v>30</v>
      </c>
    </row>
    <row r="29" spans="1:9" ht="12.75">
      <c r="A29" s="4"/>
      <c r="B29" t="s">
        <v>8</v>
      </c>
      <c r="C29" s="1" t="s">
        <v>197</v>
      </c>
      <c r="D29" s="1" t="s">
        <v>285</v>
      </c>
      <c r="E29" s="1" t="s">
        <v>207</v>
      </c>
      <c r="I29" s="1" t="s">
        <v>219</v>
      </c>
    </row>
    <row r="30" spans="1:9" ht="12.75">
      <c r="A30" s="4"/>
      <c r="B30" t="s">
        <v>17</v>
      </c>
      <c r="C30" s="12">
        <v>6.64</v>
      </c>
      <c r="D30" s="12">
        <v>3.53</v>
      </c>
      <c r="E30" s="12">
        <v>5.93</v>
      </c>
      <c r="F30" s="12">
        <v>0</v>
      </c>
      <c r="G30" s="12">
        <v>0</v>
      </c>
      <c r="H30" s="12">
        <v>0</v>
      </c>
      <c r="I30" s="12">
        <v>7.89</v>
      </c>
    </row>
    <row r="31" spans="1:9" ht="12.75">
      <c r="A31" s="4"/>
      <c r="B31" t="s">
        <v>9</v>
      </c>
      <c r="C31" s="1" t="s">
        <v>199</v>
      </c>
      <c r="D31" s="1" t="s">
        <v>202</v>
      </c>
      <c r="E31" s="1" t="s">
        <v>208</v>
      </c>
      <c r="I31" s="1" t="s">
        <v>220</v>
      </c>
    </row>
    <row r="32" spans="1:9" ht="12.75">
      <c r="A32" s="4"/>
      <c r="B32" t="s">
        <v>17</v>
      </c>
      <c r="C32" s="12">
        <v>4.67</v>
      </c>
      <c r="D32" s="12">
        <v>4.9</v>
      </c>
      <c r="E32" s="12">
        <v>4.38</v>
      </c>
      <c r="F32" s="12">
        <v>0</v>
      </c>
      <c r="G32" s="12">
        <v>0</v>
      </c>
      <c r="H32" s="12">
        <v>0</v>
      </c>
      <c r="I32" s="12">
        <v>5.67</v>
      </c>
    </row>
    <row r="33" spans="1:9" ht="12.75">
      <c r="A33" s="4"/>
      <c r="B33" t="s">
        <v>18</v>
      </c>
      <c r="C33" s="12">
        <f aca="true" t="shared" si="3" ref="C33:I33">C32+C30</f>
        <v>11.309999999999999</v>
      </c>
      <c r="D33" s="12">
        <f t="shared" si="3"/>
        <v>8.43</v>
      </c>
      <c r="E33" s="12">
        <f t="shared" si="3"/>
        <v>10.309999999999999</v>
      </c>
      <c r="F33" s="12">
        <f t="shared" si="3"/>
        <v>0</v>
      </c>
      <c r="G33" s="12">
        <f t="shared" si="3"/>
        <v>0</v>
      </c>
      <c r="H33" s="12">
        <f t="shared" si="3"/>
        <v>0</v>
      </c>
      <c r="I33" s="12">
        <f t="shared" si="3"/>
        <v>13.559999999999999</v>
      </c>
    </row>
    <row r="34" spans="1:9" ht="12.75">
      <c r="A34" s="4"/>
      <c r="B34" s="9" t="s">
        <v>6</v>
      </c>
      <c r="C34" s="10">
        <v>6</v>
      </c>
      <c r="D34" s="10">
        <v>4</v>
      </c>
      <c r="E34" s="10">
        <v>5</v>
      </c>
      <c r="F34" s="10">
        <v>0</v>
      </c>
      <c r="G34" s="10">
        <v>0</v>
      </c>
      <c r="H34" s="10">
        <v>0</v>
      </c>
      <c r="I34" s="10">
        <v>7</v>
      </c>
    </row>
    <row r="35" spans="1:2" ht="12.75">
      <c r="A35" s="4">
        <v>6</v>
      </c>
      <c r="B35" s="6" t="s">
        <v>16</v>
      </c>
    </row>
    <row r="36" spans="1:9" ht="12.75">
      <c r="A36" s="4"/>
      <c r="B36" t="s">
        <v>8</v>
      </c>
      <c r="C36" s="1" t="s">
        <v>197</v>
      </c>
      <c r="D36" s="176" t="s">
        <v>200</v>
      </c>
      <c r="E36" s="1" t="s">
        <v>203</v>
      </c>
      <c r="F36" s="1" t="s">
        <v>209</v>
      </c>
      <c r="G36" s="1" t="s">
        <v>211</v>
      </c>
      <c r="H36" s="1" t="s">
        <v>213</v>
      </c>
      <c r="I36" s="1" t="s">
        <v>216</v>
      </c>
    </row>
    <row r="37" spans="1:9" ht="12.75">
      <c r="A37" s="4"/>
      <c r="B37" t="s">
        <v>14</v>
      </c>
      <c r="C37" s="12">
        <v>1.94</v>
      </c>
      <c r="D37" s="12">
        <v>1.68</v>
      </c>
      <c r="E37" s="12">
        <v>2.1</v>
      </c>
      <c r="F37" s="12">
        <v>1.95</v>
      </c>
      <c r="G37" s="12">
        <v>1.72</v>
      </c>
      <c r="H37" s="12">
        <v>1.75</v>
      </c>
      <c r="I37" s="12">
        <v>2</v>
      </c>
    </row>
    <row r="38" spans="1:9" ht="12.75">
      <c r="A38" s="4"/>
      <c r="B38" t="s">
        <v>9</v>
      </c>
      <c r="C38" s="1" t="s">
        <v>198</v>
      </c>
      <c r="D38" s="1" t="s">
        <v>201</v>
      </c>
      <c r="E38" s="1" t="s">
        <v>204</v>
      </c>
      <c r="F38" s="1" t="s">
        <v>210</v>
      </c>
      <c r="G38" s="1" t="s">
        <v>212</v>
      </c>
      <c r="H38" s="1" t="s">
        <v>214</v>
      </c>
      <c r="I38" s="1" t="s">
        <v>218</v>
      </c>
    </row>
    <row r="39" spans="1:9" ht="12.75">
      <c r="A39" s="4"/>
      <c r="B39" t="s">
        <v>14</v>
      </c>
      <c r="C39" s="12">
        <v>1.82</v>
      </c>
      <c r="D39" s="12">
        <v>1.84</v>
      </c>
      <c r="E39" s="12">
        <v>2.02</v>
      </c>
      <c r="F39" s="12">
        <v>1.58</v>
      </c>
      <c r="G39" s="12">
        <v>1.64</v>
      </c>
      <c r="H39" s="12">
        <v>1.62</v>
      </c>
      <c r="I39" s="12">
        <v>1.78</v>
      </c>
    </row>
    <row r="40" spans="1:9" ht="12.75">
      <c r="A40" s="4"/>
      <c r="B40" t="s">
        <v>15</v>
      </c>
      <c r="C40" s="12">
        <f aca="true" t="shared" si="4" ref="C40:I40">C39+C37</f>
        <v>3.76</v>
      </c>
      <c r="D40" s="12">
        <f t="shared" si="4"/>
        <v>3.52</v>
      </c>
      <c r="E40" s="12">
        <f t="shared" si="4"/>
        <v>4.12</v>
      </c>
      <c r="F40" s="12">
        <f t="shared" si="4"/>
        <v>3.5300000000000002</v>
      </c>
      <c r="G40" s="12">
        <f t="shared" si="4"/>
        <v>3.36</v>
      </c>
      <c r="H40" s="12">
        <f t="shared" si="4"/>
        <v>3.37</v>
      </c>
      <c r="I40" s="12">
        <f t="shared" si="4"/>
        <v>3.7800000000000002</v>
      </c>
    </row>
    <row r="41" spans="1:9" ht="12.75">
      <c r="A41" s="4"/>
      <c r="B41" s="9" t="s">
        <v>6</v>
      </c>
      <c r="C41" s="10">
        <v>5</v>
      </c>
      <c r="D41" s="10">
        <v>3</v>
      </c>
      <c r="E41" s="10">
        <v>7</v>
      </c>
      <c r="F41" s="10">
        <v>4</v>
      </c>
      <c r="G41" s="10">
        <v>1</v>
      </c>
      <c r="H41" s="10">
        <v>2</v>
      </c>
      <c r="I41" s="10">
        <v>6</v>
      </c>
    </row>
    <row r="42" spans="1:2" ht="12.75">
      <c r="A42" s="4">
        <v>7</v>
      </c>
      <c r="B42" s="6" t="s">
        <v>31</v>
      </c>
    </row>
    <row r="43" spans="1:9" ht="12.75">
      <c r="A43" s="4"/>
      <c r="B43" t="s">
        <v>5</v>
      </c>
      <c r="C43" s="12">
        <v>0</v>
      </c>
      <c r="D43" s="12">
        <v>0</v>
      </c>
      <c r="E43" s="179" t="s">
        <v>332</v>
      </c>
      <c r="F43" s="179" t="s">
        <v>336</v>
      </c>
      <c r="G43" s="179" t="s">
        <v>335</v>
      </c>
      <c r="H43" s="16" t="s">
        <v>334</v>
      </c>
      <c r="I43" s="179" t="s">
        <v>333</v>
      </c>
    </row>
    <row r="44" spans="1:9" ht="12.75">
      <c r="A44" s="4"/>
      <c r="B44" s="9" t="s">
        <v>6</v>
      </c>
      <c r="C44" s="10">
        <v>0</v>
      </c>
      <c r="D44" s="10">
        <v>0</v>
      </c>
      <c r="E44" s="10">
        <v>7</v>
      </c>
      <c r="F44" s="10">
        <v>3</v>
      </c>
      <c r="G44" s="10">
        <v>4</v>
      </c>
      <c r="H44" s="10">
        <v>5</v>
      </c>
      <c r="I44" s="10">
        <v>6</v>
      </c>
    </row>
    <row r="45" spans="1:2" ht="12.75">
      <c r="A45" s="4">
        <v>8</v>
      </c>
      <c r="B45" s="6" t="s">
        <v>32</v>
      </c>
    </row>
    <row r="46" spans="2:9" ht="12.75">
      <c r="B46" t="s">
        <v>5</v>
      </c>
      <c r="C46" s="16">
        <v>0</v>
      </c>
      <c r="D46" s="16" t="s">
        <v>342</v>
      </c>
      <c r="E46" s="16" t="s">
        <v>341</v>
      </c>
      <c r="F46" s="16">
        <v>0</v>
      </c>
      <c r="G46" s="16">
        <v>0</v>
      </c>
      <c r="H46" s="16">
        <v>0</v>
      </c>
      <c r="I46" s="16" t="s">
        <v>343</v>
      </c>
    </row>
    <row r="47" spans="1:9" ht="12.75">
      <c r="A47" s="4"/>
      <c r="B47" s="9" t="s">
        <v>6</v>
      </c>
      <c r="C47" s="10">
        <v>0</v>
      </c>
      <c r="D47" s="10">
        <v>6</v>
      </c>
      <c r="E47" s="10">
        <v>7</v>
      </c>
      <c r="F47" s="10">
        <v>0</v>
      </c>
      <c r="G47" s="10">
        <v>0</v>
      </c>
      <c r="H47" s="10">
        <v>0</v>
      </c>
      <c r="I47" s="10">
        <v>5</v>
      </c>
    </row>
    <row r="48" ht="12.75">
      <c r="A48" s="4"/>
    </row>
    <row r="49" ht="12.75">
      <c r="A49" s="4"/>
    </row>
    <row r="50" spans="1:9" ht="12.75">
      <c r="A50" s="4"/>
      <c r="B50" s="6" t="s">
        <v>24</v>
      </c>
      <c r="C50" s="19">
        <f aca="true" t="shared" si="5" ref="C50:I50">C47+C44+C41+C34+C27+C20+C13+C6</f>
        <v>20</v>
      </c>
      <c r="D50" s="19">
        <f t="shared" si="5"/>
        <v>30</v>
      </c>
      <c r="E50" s="19">
        <f t="shared" si="5"/>
        <v>53</v>
      </c>
      <c r="F50" s="19">
        <f t="shared" si="5"/>
        <v>14</v>
      </c>
      <c r="G50" s="19">
        <f t="shared" si="5"/>
        <v>11</v>
      </c>
      <c r="H50" s="19">
        <f t="shared" si="5"/>
        <v>19</v>
      </c>
      <c r="I50" s="19">
        <f t="shared" si="5"/>
        <v>45</v>
      </c>
    </row>
  </sheetData>
  <sheetProtection/>
  <printOptions horizontalCentered="1" verticalCentered="1"/>
  <pageMargins left="0" right="0" top="0" bottom="0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01" sqref="H20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1.421875" style="1" customWidth="1"/>
    <col min="4" max="4" width="12.421875" style="1" customWidth="1"/>
    <col min="5" max="6" width="12.00390625" style="1" customWidth="1"/>
    <col min="7" max="9" width="11.421875" style="1" customWidth="1"/>
    <col min="10" max="16384" width="8.57421875" style="0" customWidth="1"/>
  </cols>
  <sheetData>
    <row r="1" spans="1:8" ht="12.75">
      <c r="A1" s="2" t="str">
        <f>'Boys U11'!A1</f>
        <v>Venue : </v>
      </c>
      <c r="C1" s="2" t="str">
        <f>'Boys U11'!C1</f>
        <v>Kidlington Sports Centre</v>
      </c>
      <c r="G1" s="4" t="str">
        <f>'Boys U11'!F1</f>
        <v>Date - </v>
      </c>
      <c r="H1" s="20" t="str">
        <f>'Boys U11'!G1</f>
        <v>17th November 2019</v>
      </c>
    </row>
    <row r="3" spans="1:9" ht="25.5">
      <c r="A3" s="1"/>
      <c r="B3" s="6" t="s">
        <v>35</v>
      </c>
      <c r="C3" s="4" t="s">
        <v>36</v>
      </c>
      <c r="D3" s="4" t="s">
        <v>37</v>
      </c>
      <c r="E3" s="4" t="s">
        <v>38</v>
      </c>
      <c r="F3" s="26" t="s">
        <v>39</v>
      </c>
      <c r="G3" s="4" t="s">
        <v>40</v>
      </c>
      <c r="H3" s="4" t="s">
        <v>41</v>
      </c>
      <c r="I3" s="4" t="s">
        <v>42</v>
      </c>
    </row>
    <row r="4" spans="1:2" ht="12.75">
      <c r="A4" s="4">
        <v>1</v>
      </c>
      <c r="B4" s="6" t="s">
        <v>28</v>
      </c>
    </row>
    <row r="5" spans="1:2" ht="12.75">
      <c r="A5" s="4"/>
      <c r="B5" t="s">
        <v>8</v>
      </c>
    </row>
    <row r="6" spans="1:9" ht="12.75">
      <c r="A6" s="4"/>
      <c r="B6" t="s">
        <v>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</row>
    <row r="7" spans="1:9" ht="12.75">
      <c r="A7" s="4"/>
      <c r="B7" s="18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9" ht="12.75">
      <c r="A8" s="4"/>
      <c r="B8" t="s">
        <v>9</v>
      </c>
      <c r="C8" s="27"/>
      <c r="D8" s="27"/>
      <c r="E8" s="27"/>
      <c r="F8" s="27"/>
      <c r="G8" s="27"/>
      <c r="H8" s="27"/>
      <c r="I8" s="27"/>
    </row>
    <row r="9" spans="1:9" ht="12.75">
      <c r="A9" s="4"/>
      <c r="B9" t="s">
        <v>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9" ht="12.75">
      <c r="A10" s="4"/>
      <c r="B10" s="18" t="s">
        <v>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12.75">
      <c r="A11" s="4"/>
      <c r="B11" s="28" t="s">
        <v>10</v>
      </c>
      <c r="C11" s="29"/>
      <c r="D11" s="29"/>
      <c r="E11" s="29"/>
      <c r="F11" s="29" t="s">
        <v>43</v>
      </c>
      <c r="G11" s="29"/>
      <c r="H11" s="29"/>
      <c r="I11" s="29"/>
    </row>
    <row r="12" spans="1:9" ht="12.75">
      <c r="A12" s="4"/>
      <c r="B12" s="28" t="s">
        <v>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1:9" ht="12.75">
      <c r="A13" s="4"/>
      <c r="B13" s="18" t="s">
        <v>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2" ht="12.75">
      <c r="A14" s="4"/>
      <c r="B14" t="s">
        <v>11</v>
      </c>
    </row>
    <row r="15" spans="1:9" ht="12.75">
      <c r="A15" s="4"/>
      <c r="B15" t="s">
        <v>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9" ht="12.75">
      <c r="A16" s="4"/>
      <c r="B16" s="18" t="s">
        <v>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ht="12.75">
      <c r="A17" s="4"/>
      <c r="B17" t="s">
        <v>44</v>
      </c>
      <c r="C17" s="27"/>
      <c r="D17" s="27"/>
      <c r="E17" s="27"/>
      <c r="F17" s="27"/>
      <c r="G17" s="27"/>
      <c r="H17" s="27"/>
      <c r="I17" s="27"/>
    </row>
    <row r="18" spans="1:9" ht="12.75">
      <c r="A18" s="4"/>
      <c r="B18" t="s">
        <v>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12.75">
      <c r="A19" s="4"/>
      <c r="B19" s="18" t="s">
        <v>6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 ht="12.75">
      <c r="A20" s="4"/>
      <c r="B20" s="28" t="s">
        <v>45</v>
      </c>
      <c r="C20" s="29"/>
      <c r="D20" s="29"/>
      <c r="E20" s="29"/>
      <c r="F20" s="29"/>
      <c r="G20" s="29"/>
      <c r="H20" s="29"/>
      <c r="I20" s="29"/>
    </row>
    <row r="21" spans="1:9" ht="12.75">
      <c r="A21" s="4"/>
      <c r="B21" s="28" t="s">
        <v>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ht="12.75">
      <c r="A22" s="4"/>
      <c r="B22" s="18" t="s">
        <v>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</row>
    <row r="23" spans="1:2" ht="12.75">
      <c r="A23" s="4"/>
      <c r="B23" t="s">
        <v>46</v>
      </c>
    </row>
    <row r="24" spans="1:9" ht="12.75">
      <c r="A24" s="4"/>
      <c r="B24" t="s">
        <v>5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9" ht="12.75">
      <c r="A25" s="4"/>
      <c r="B25" s="18" t="s">
        <v>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ht="12.75">
      <c r="A26" s="4"/>
      <c r="B26" t="s">
        <v>47</v>
      </c>
      <c r="C26" s="27"/>
      <c r="D26" s="27"/>
      <c r="E26" s="27"/>
      <c r="F26" s="27"/>
      <c r="G26" s="27"/>
      <c r="H26" s="27"/>
      <c r="I26" s="27"/>
    </row>
    <row r="27" spans="1:9" ht="12.75">
      <c r="A27" s="4"/>
      <c r="B27" t="s">
        <v>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ht="12.75">
      <c r="A28" s="4"/>
      <c r="B28" s="18" t="s">
        <v>6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</row>
    <row r="29" spans="1:9" ht="12.75">
      <c r="A29" s="4"/>
      <c r="B29" s="28" t="s">
        <v>48</v>
      </c>
      <c r="C29" s="29"/>
      <c r="D29" s="29"/>
      <c r="E29" s="29"/>
      <c r="F29" s="29"/>
      <c r="G29" s="29"/>
      <c r="H29" s="29"/>
      <c r="I29" s="29"/>
    </row>
    <row r="30" spans="1:9" ht="12.75">
      <c r="A30" s="4"/>
      <c r="B30" s="28" t="s">
        <v>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12.75">
      <c r="A31" s="4"/>
      <c r="B31" s="18" t="s">
        <v>6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</row>
    <row r="32" spans="1:9" ht="12.75">
      <c r="A32" s="4"/>
      <c r="B32" s="28" t="s">
        <v>49</v>
      </c>
      <c r="C32" s="29"/>
      <c r="D32" s="29"/>
      <c r="E32" s="29"/>
      <c r="F32" s="29"/>
      <c r="G32" s="29"/>
      <c r="H32" s="29"/>
      <c r="I32" s="29"/>
    </row>
    <row r="33" spans="1:9" ht="12.75">
      <c r="A33" s="4"/>
      <c r="B33" s="28" t="s">
        <v>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ht="12.75">
      <c r="A34" s="4"/>
      <c r="B34" s="18" t="s">
        <v>6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</row>
    <row r="35" spans="1:9" ht="12.75">
      <c r="A35" s="4">
        <v>2</v>
      </c>
      <c r="B35" s="6" t="s">
        <v>26</v>
      </c>
      <c r="C35" s="4"/>
      <c r="D35" s="4"/>
      <c r="E35" s="4"/>
      <c r="F35" s="4"/>
      <c r="G35" s="4"/>
      <c r="H35" s="4"/>
      <c r="I35" s="4"/>
    </row>
    <row r="36" spans="1:9" ht="12.75">
      <c r="A36" s="4"/>
      <c r="B36" t="s">
        <v>8</v>
      </c>
      <c r="E36" s="13"/>
      <c r="I36" s="29"/>
    </row>
    <row r="37" spans="1:9" ht="12.75">
      <c r="A37" s="4"/>
      <c r="B37" t="s">
        <v>17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8">
        <v>0</v>
      </c>
    </row>
    <row r="38" spans="1:9" ht="12.75">
      <c r="A38" s="4"/>
      <c r="B38" s="18" t="s">
        <v>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</row>
    <row r="39" spans="1:6" ht="12.75">
      <c r="A39" s="4"/>
      <c r="B39" t="s">
        <v>9</v>
      </c>
      <c r="E39" s="27"/>
      <c r="F39" s="27"/>
    </row>
    <row r="40" spans="1:9" ht="12.75">
      <c r="A40" s="4"/>
      <c r="B40" t="s">
        <v>17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ht="12.75">
      <c r="A41" s="4"/>
      <c r="B41" s="18" t="s">
        <v>6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ht="12.75">
      <c r="A42" s="4"/>
      <c r="B42" s="28" t="s">
        <v>10</v>
      </c>
      <c r="C42" s="29"/>
      <c r="D42" s="29"/>
      <c r="E42" s="29"/>
      <c r="F42" s="29"/>
      <c r="G42" s="29"/>
      <c r="H42" s="29"/>
      <c r="I42" s="29"/>
    </row>
    <row r="43" spans="1:9" ht="12.75">
      <c r="A43" s="4"/>
      <c r="B43" s="28" t="s">
        <v>17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ht="12.75">
      <c r="A44" s="4"/>
      <c r="B44" s="18" t="s">
        <v>6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</row>
    <row r="45" spans="1:2" ht="12.75">
      <c r="A45" s="4"/>
      <c r="B45" t="s">
        <v>11</v>
      </c>
    </row>
    <row r="46" spans="1:9" ht="12.75">
      <c r="A46" s="4"/>
      <c r="B46" t="s">
        <v>17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ht="12.75">
      <c r="A47" s="4"/>
      <c r="B47" s="18" t="s">
        <v>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</row>
    <row r="48" spans="1:9" ht="12.75">
      <c r="A48" s="4"/>
      <c r="B48" t="s">
        <v>44</v>
      </c>
      <c r="C48" s="27"/>
      <c r="D48" s="27"/>
      <c r="E48" s="27"/>
      <c r="F48" s="27"/>
      <c r="G48" s="27"/>
      <c r="H48" s="27"/>
      <c r="I48" s="27"/>
    </row>
    <row r="49" spans="1:9" ht="12.75">
      <c r="A49" s="4"/>
      <c r="B49" t="s">
        <v>17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9" ht="12.75">
      <c r="A50" s="4"/>
      <c r="B50" s="18" t="s">
        <v>6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</row>
    <row r="51" spans="1:9" ht="12.75">
      <c r="A51" s="4"/>
      <c r="B51" s="28" t="s">
        <v>45</v>
      </c>
      <c r="C51" s="29"/>
      <c r="D51" s="29"/>
      <c r="E51" s="29"/>
      <c r="F51" s="29"/>
      <c r="G51" s="29"/>
      <c r="H51" s="29"/>
      <c r="I51" s="29"/>
    </row>
    <row r="52" spans="1:9" ht="12.75">
      <c r="A52" s="4"/>
      <c r="B52" s="28" t="s">
        <v>17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ht="12.75">
      <c r="A53" s="4"/>
      <c r="B53" s="18" t="s">
        <v>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</row>
    <row r="54" spans="1:2" ht="12.75">
      <c r="A54" s="4"/>
      <c r="B54" t="s">
        <v>46</v>
      </c>
    </row>
    <row r="55" spans="1:9" ht="12.75">
      <c r="A55" s="4"/>
      <c r="B55" t="s">
        <v>17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ht="12.75">
      <c r="A56" s="4"/>
      <c r="B56" s="18" t="s">
        <v>6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ht="12.75">
      <c r="A57" s="4"/>
      <c r="B57" t="s">
        <v>47</v>
      </c>
      <c r="C57" s="27"/>
      <c r="D57" s="27"/>
      <c r="E57" s="27"/>
      <c r="F57" s="27"/>
      <c r="G57" s="27"/>
      <c r="H57" s="27"/>
      <c r="I57" s="27"/>
    </row>
    <row r="58" spans="1:9" ht="12.75">
      <c r="A58" s="4"/>
      <c r="B58" t="s">
        <v>17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ht="12.75">
      <c r="A59" s="4"/>
      <c r="B59" s="18" t="s">
        <v>6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</row>
    <row r="60" spans="1:9" ht="12.75">
      <c r="A60" s="4"/>
      <c r="B60" s="28" t="s">
        <v>48</v>
      </c>
      <c r="C60" s="29"/>
      <c r="D60" s="29"/>
      <c r="E60" s="29"/>
      <c r="F60" s="29"/>
      <c r="G60" s="29"/>
      <c r="H60" s="29"/>
      <c r="I60" s="29"/>
    </row>
    <row r="61" spans="1:9" ht="12.75">
      <c r="A61" s="4"/>
      <c r="B61" s="28" t="s">
        <v>17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ht="12.75">
      <c r="A62" s="4"/>
      <c r="B62" s="18" t="s">
        <v>6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</row>
    <row r="63" spans="1:9" ht="12.75">
      <c r="A63" s="4"/>
      <c r="B63" s="28" t="s">
        <v>49</v>
      </c>
      <c r="C63" s="29"/>
      <c r="D63" s="29"/>
      <c r="E63" s="29"/>
      <c r="F63" s="29"/>
      <c r="G63" s="29"/>
      <c r="H63" s="29"/>
      <c r="I63" s="29"/>
    </row>
    <row r="64" spans="1:9" ht="12.75">
      <c r="A64" s="4"/>
      <c r="B64" s="28" t="s">
        <v>17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ht="12.75">
      <c r="A65" s="4"/>
      <c r="B65" s="18" t="s">
        <v>6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</row>
    <row r="66" spans="1:9" ht="12.75">
      <c r="A66" s="4">
        <v>3</v>
      </c>
      <c r="B66" s="6" t="s">
        <v>50</v>
      </c>
      <c r="C66" s="4"/>
      <c r="D66" s="4"/>
      <c r="E66" s="4"/>
      <c r="F66" s="4"/>
      <c r="G66" s="4"/>
      <c r="H66" s="4"/>
      <c r="I66" s="4"/>
    </row>
    <row r="67" spans="1:9" ht="12.75">
      <c r="A67" s="4"/>
      <c r="B67" t="s">
        <v>8</v>
      </c>
      <c r="I67" s="13"/>
    </row>
    <row r="68" spans="1:9" ht="12.75">
      <c r="A68" s="4"/>
      <c r="B68" t="s">
        <v>5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8">
        <v>0</v>
      </c>
    </row>
    <row r="69" spans="1:9" ht="12.75">
      <c r="A69" s="4"/>
      <c r="B69" s="18" t="s">
        <v>6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</row>
    <row r="70" spans="1:9" ht="12.75">
      <c r="A70" s="4"/>
      <c r="B70" t="s">
        <v>9</v>
      </c>
      <c r="C70" s="27"/>
      <c r="D70" s="27">
        <v>0</v>
      </c>
      <c r="E70" s="27"/>
      <c r="F70" s="27"/>
      <c r="G70" s="27"/>
      <c r="H70" s="27"/>
      <c r="I70" s="27"/>
    </row>
    <row r="71" spans="1:9" ht="12.75">
      <c r="A71" s="4"/>
      <c r="B71" t="s">
        <v>5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9" ht="12.75">
      <c r="A72" s="4"/>
      <c r="B72" s="18" t="s">
        <v>6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</row>
    <row r="73" spans="1:9" ht="12.75">
      <c r="A73" s="4"/>
      <c r="B73" s="28" t="s">
        <v>10</v>
      </c>
      <c r="C73" s="29"/>
      <c r="D73" s="29"/>
      <c r="E73" s="29"/>
      <c r="F73" s="29"/>
      <c r="G73" s="29"/>
      <c r="H73" s="29"/>
      <c r="I73" s="29"/>
    </row>
    <row r="74" spans="1:9" ht="12.75">
      <c r="A74" s="4"/>
      <c r="B74" s="28" t="s">
        <v>5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9" ht="12.75">
      <c r="A75" s="4"/>
      <c r="B75" s="18" t="s">
        <v>6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</row>
    <row r="76" spans="1:2" ht="12.75">
      <c r="A76" s="4"/>
      <c r="B76" t="s">
        <v>11</v>
      </c>
    </row>
    <row r="77" spans="1:9" ht="12.75">
      <c r="A77" s="4"/>
      <c r="B77" t="s">
        <v>5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</row>
    <row r="78" spans="1:9" ht="12.75">
      <c r="A78" s="4"/>
      <c r="B78" s="18" t="s">
        <v>6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</row>
    <row r="79" spans="1:9" ht="12.75">
      <c r="A79" s="4"/>
      <c r="B79" t="s">
        <v>44</v>
      </c>
      <c r="C79" s="27"/>
      <c r="D79" s="27"/>
      <c r="E79" s="27"/>
      <c r="F79" s="27"/>
      <c r="G79" s="27"/>
      <c r="H79" s="27"/>
      <c r="I79" s="27"/>
    </row>
    <row r="80" spans="1:9" ht="12.75">
      <c r="A80" s="4"/>
      <c r="B80" t="s">
        <v>5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ht="12.75">
      <c r="A81" s="4"/>
      <c r="B81" s="18" t="s">
        <v>6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</row>
    <row r="82" spans="1:9" ht="12.75">
      <c r="A82" s="4"/>
      <c r="B82" s="28" t="s">
        <v>45</v>
      </c>
      <c r="C82" s="29"/>
      <c r="D82" s="29"/>
      <c r="E82" s="29"/>
      <c r="F82" s="29"/>
      <c r="G82" s="29"/>
      <c r="H82" s="29"/>
      <c r="I82" s="29"/>
    </row>
    <row r="83" spans="1:9" ht="12.75">
      <c r="A83" s="4"/>
      <c r="B83" s="28" t="s">
        <v>5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</row>
    <row r="84" spans="1:9" ht="12.75">
      <c r="A84" s="4"/>
      <c r="B84" s="18" t="s">
        <v>6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</row>
    <row r="85" spans="1:2" ht="12.75">
      <c r="A85" s="4"/>
      <c r="B85" t="s">
        <v>46</v>
      </c>
    </row>
    <row r="86" spans="1:9" ht="12.75">
      <c r="A86" s="4"/>
      <c r="B86" t="s">
        <v>5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9" ht="12.75">
      <c r="A87" s="4"/>
      <c r="B87" s="18" t="s">
        <v>6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</row>
    <row r="88" spans="1:9" ht="12.75">
      <c r="A88" s="4"/>
      <c r="B88" t="s">
        <v>47</v>
      </c>
      <c r="C88" s="27"/>
      <c r="D88" s="27"/>
      <c r="E88" s="27"/>
      <c r="F88" s="27"/>
      <c r="G88" s="27"/>
      <c r="H88" s="27"/>
      <c r="I88" s="27"/>
    </row>
    <row r="89" spans="1:9" ht="12.75">
      <c r="A89" s="4"/>
      <c r="B89" t="s">
        <v>5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ht="12.75">
      <c r="A90" s="4"/>
      <c r="B90" s="18" t="s">
        <v>6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</row>
    <row r="91" spans="1:9" ht="12.75">
      <c r="A91" s="4"/>
      <c r="B91" s="28" t="s">
        <v>48</v>
      </c>
      <c r="C91" s="29"/>
      <c r="D91" s="29"/>
      <c r="E91" s="29"/>
      <c r="F91" s="29"/>
      <c r="G91" s="29"/>
      <c r="H91" s="29"/>
      <c r="I91" s="29"/>
    </row>
    <row r="92" spans="1:9" ht="12.75">
      <c r="A92" s="4"/>
      <c r="B92" s="28" t="s">
        <v>5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ht="12.75">
      <c r="A93" s="4"/>
      <c r="B93" s="18" t="s">
        <v>6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</row>
    <row r="94" spans="1:9" ht="12.75">
      <c r="A94" s="4"/>
      <c r="B94" s="28" t="s">
        <v>49</v>
      </c>
      <c r="C94" s="29"/>
      <c r="D94" s="29"/>
      <c r="E94" s="29"/>
      <c r="F94" s="29"/>
      <c r="G94" s="29"/>
      <c r="H94" s="29"/>
      <c r="I94" s="29"/>
    </row>
    <row r="95" spans="1:9" ht="12.75">
      <c r="A95" s="4"/>
      <c r="B95" s="28" t="s">
        <v>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</row>
    <row r="96" spans="1:9" ht="12.75">
      <c r="A96" s="4"/>
      <c r="B96" s="18" t="s">
        <v>6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</row>
    <row r="97" spans="1:9" ht="12.75">
      <c r="A97" s="4">
        <v>4</v>
      </c>
      <c r="B97" s="6" t="s">
        <v>51</v>
      </c>
      <c r="C97" s="4"/>
      <c r="D97" s="4"/>
      <c r="E97" s="4"/>
      <c r="F97" s="4"/>
      <c r="G97" s="4"/>
      <c r="H97" s="4"/>
      <c r="I97" s="4"/>
    </row>
    <row r="98" spans="1:2" ht="12.75">
      <c r="A98" s="4"/>
      <c r="B98" t="s">
        <v>8</v>
      </c>
    </row>
    <row r="99" spans="1:9" ht="12.75">
      <c r="A99" s="4"/>
      <c r="B99" t="s">
        <v>14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ht="12.75">
      <c r="A100" s="4"/>
      <c r="B100" s="18" t="s">
        <v>6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</row>
    <row r="101" spans="1:9" ht="12.75">
      <c r="A101" s="4"/>
      <c r="B101" t="s">
        <v>9</v>
      </c>
      <c r="I101" s="27"/>
    </row>
    <row r="102" spans="1:9" ht="12.75">
      <c r="A102" s="4"/>
      <c r="B102" t="s">
        <v>14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</row>
    <row r="103" spans="1:9" ht="12.75">
      <c r="A103" s="4"/>
      <c r="B103" s="18" t="s">
        <v>6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</row>
    <row r="104" spans="1:9" ht="12.75">
      <c r="A104" s="4"/>
      <c r="B104" s="28" t="s">
        <v>10</v>
      </c>
      <c r="C104" s="29"/>
      <c r="D104" s="29"/>
      <c r="E104" s="29"/>
      <c r="F104" s="29"/>
      <c r="G104" s="29"/>
      <c r="H104" s="29"/>
      <c r="I104" s="29"/>
    </row>
    <row r="105" spans="1:9" ht="12.75">
      <c r="A105" s="4"/>
      <c r="B105" s="28" t="s">
        <v>14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</row>
    <row r="106" spans="1:9" ht="12.75">
      <c r="A106" s="4"/>
      <c r="B106" s="18" t="s">
        <v>6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</row>
    <row r="107" spans="1:2" ht="12.75">
      <c r="A107" s="4"/>
      <c r="B107" t="s">
        <v>11</v>
      </c>
    </row>
    <row r="108" spans="1:9" ht="12.75">
      <c r="A108" s="4"/>
      <c r="B108" t="s">
        <v>14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</row>
    <row r="109" spans="1:9" ht="12.75">
      <c r="A109" s="4"/>
      <c r="B109" s="18" t="s">
        <v>6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</row>
    <row r="110" spans="1:9" ht="12.75">
      <c r="A110" s="4"/>
      <c r="B110" t="s">
        <v>44</v>
      </c>
      <c r="C110" s="27"/>
      <c r="D110" s="27"/>
      <c r="E110" s="27"/>
      <c r="F110" s="27"/>
      <c r="G110" s="27"/>
      <c r="H110" s="27"/>
      <c r="I110" s="27"/>
    </row>
    <row r="111" spans="1:9" ht="12.75">
      <c r="A111" s="4"/>
      <c r="B111" t="s">
        <v>14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</row>
    <row r="112" spans="1:9" ht="12.75">
      <c r="A112" s="4"/>
      <c r="B112" s="18" t="s">
        <v>6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</row>
    <row r="113" spans="1:9" ht="12.75">
      <c r="A113" s="4"/>
      <c r="B113" s="28" t="s">
        <v>45</v>
      </c>
      <c r="C113" s="29"/>
      <c r="D113" s="29"/>
      <c r="E113" s="29"/>
      <c r="F113" s="29"/>
      <c r="G113" s="29"/>
      <c r="H113" s="29"/>
      <c r="I113" s="29"/>
    </row>
    <row r="114" spans="1:9" ht="12.75">
      <c r="A114" s="4"/>
      <c r="B114" s="28" t="s">
        <v>14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</row>
    <row r="115" spans="1:9" ht="12.75">
      <c r="A115" s="4"/>
      <c r="B115" s="18" t="s">
        <v>6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</row>
    <row r="116" spans="1:2" ht="12.75">
      <c r="A116" s="4"/>
      <c r="B116" t="s">
        <v>46</v>
      </c>
    </row>
    <row r="117" spans="1:9" ht="12.75">
      <c r="A117" s="4"/>
      <c r="B117" t="s">
        <v>14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</row>
    <row r="118" spans="1:9" ht="12.75">
      <c r="A118" s="4"/>
      <c r="B118" s="18" t="s">
        <v>6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</row>
    <row r="119" spans="1:9" ht="12.75">
      <c r="A119" s="4"/>
      <c r="B119" t="s">
        <v>47</v>
      </c>
      <c r="C119" s="27"/>
      <c r="D119" s="27"/>
      <c r="E119" s="27"/>
      <c r="F119" s="27"/>
      <c r="G119" s="27"/>
      <c r="H119" s="27"/>
      <c r="I119" s="27"/>
    </row>
    <row r="120" spans="1:9" ht="12.75">
      <c r="A120" s="4"/>
      <c r="B120" t="s">
        <v>14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</row>
    <row r="121" spans="1:9" ht="12.75">
      <c r="A121" s="4"/>
      <c r="B121" s="18" t="s">
        <v>6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</row>
    <row r="122" spans="1:9" ht="12.75">
      <c r="A122" s="4"/>
      <c r="B122" s="28" t="s">
        <v>48</v>
      </c>
      <c r="C122" s="29"/>
      <c r="D122" s="29"/>
      <c r="E122" s="29"/>
      <c r="F122" s="29"/>
      <c r="G122" s="29"/>
      <c r="H122" s="29"/>
      <c r="I122" s="29"/>
    </row>
    <row r="123" spans="1:9" ht="12.75">
      <c r="A123" s="4"/>
      <c r="B123" s="28" t="s">
        <v>14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</row>
    <row r="124" spans="1:9" ht="12.75">
      <c r="A124" s="4"/>
      <c r="B124" s="18" t="s">
        <v>6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</row>
    <row r="125" spans="1:9" ht="12.75">
      <c r="A125" s="4"/>
      <c r="B125" s="28" t="s">
        <v>49</v>
      </c>
      <c r="C125" s="29"/>
      <c r="D125" s="29"/>
      <c r="E125" s="29"/>
      <c r="F125" s="29"/>
      <c r="G125" s="29"/>
      <c r="H125" s="29"/>
      <c r="I125" s="29"/>
    </row>
    <row r="126" spans="1:9" ht="12.75">
      <c r="A126" s="4"/>
      <c r="B126" s="28" t="s">
        <v>14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</row>
    <row r="127" spans="1:9" ht="12.75">
      <c r="A127" s="4"/>
      <c r="B127" s="18" t="s">
        <v>6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</row>
    <row r="128" spans="1:9" ht="12.75">
      <c r="A128" s="4">
        <v>5</v>
      </c>
      <c r="B128" s="6" t="s">
        <v>30</v>
      </c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t="s">
        <v>8</v>
      </c>
      <c r="E129" s="13"/>
      <c r="I129" s="1" t="s">
        <v>52</v>
      </c>
    </row>
    <row r="130" spans="1:9" ht="12.75">
      <c r="A130" s="4"/>
      <c r="B130" t="s">
        <v>17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ht="12.75">
      <c r="A131" s="4"/>
      <c r="B131" s="18" t="s">
        <v>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</row>
    <row r="132" ht="12.75">
      <c r="B132" t="s">
        <v>9</v>
      </c>
    </row>
    <row r="133" spans="1:9" ht="12.75">
      <c r="A133" s="4"/>
      <c r="B133" t="s">
        <v>17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</row>
    <row r="134" spans="1:9" ht="12.75">
      <c r="A134" s="4"/>
      <c r="B134" s="18" t="s">
        <v>6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</row>
    <row r="135" spans="1:2" ht="12.75">
      <c r="A135" s="4"/>
      <c r="B135" t="s">
        <v>10</v>
      </c>
    </row>
    <row r="136" spans="1:9" ht="12.75">
      <c r="A136" s="4"/>
      <c r="B136" t="s">
        <v>17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</row>
    <row r="137" spans="1:9" ht="12.75">
      <c r="A137" s="4"/>
      <c r="B137" s="18" t="s">
        <v>6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</row>
    <row r="138" spans="1:2" ht="12.75">
      <c r="A138" s="4"/>
      <c r="B138" t="s">
        <v>11</v>
      </c>
    </row>
    <row r="139" spans="1:9" ht="12.75">
      <c r="A139" s="4"/>
      <c r="B139" t="s">
        <v>17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</row>
    <row r="140" spans="1:9" ht="12.75">
      <c r="A140" s="4"/>
      <c r="B140" s="18" t="s">
        <v>6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</row>
    <row r="141" spans="1:9" ht="12.75">
      <c r="A141" s="4"/>
      <c r="B141" t="s">
        <v>44</v>
      </c>
      <c r="C141" s="27"/>
      <c r="D141" s="27"/>
      <c r="E141" s="27"/>
      <c r="F141" s="27"/>
      <c r="G141" s="27"/>
      <c r="H141" s="27"/>
      <c r="I141" s="27"/>
    </row>
    <row r="142" spans="1:9" ht="12.75">
      <c r="A142" s="4"/>
      <c r="B142" t="s">
        <v>17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</row>
    <row r="143" spans="1:9" ht="12.75">
      <c r="A143" s="4"/>
      <c r="B143" s="18" t="s">
        <v>6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</row>
    <row r="144" spans="1:9" ht="12.75">
      <c r="A144" s="4"/>
      <c r="B144" s="28" t="s">
        <v>45</v>
      </c>
      <c r="C144" s="29"/>
      <c r="D144" s="29"/>
      <c r="E144" s="29"/>
      <c r="F144" s="29"/>
      <c r="G144" s="29"/>
      <c r="H144" s="29"/>
      <c r="I144" s="29"/>
    </row>
    <row r="145" spans="1:9" ht="12.75">
      <c r="A145" s="4"/>
      <c r="B145" s="28" t="s">
        <v>17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</row>
    <row r="146" spans="1:9" ht="12.75">
      <c r="A146" s="4"/>
      <c r="B146" s="18" t="s">
        <v>6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</row>
    <row r="147" spans="1:2" ht="12.75">
      <c r="A147" s="4"/>
      <c r="B147" t="s">
        <v>46</v>
      </c>
    </row>
    <row r="148" spans="1:9" ht="12.75">
      <c r="A148" s="4"/>
      <c r="B148" t="s">
        <v>17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</row>
    <row r="149" spans="1:9" ht="12.75">
      <c r="A149" s="4"/>
      <c r="B149" s="18" t="s">
        <v>6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</row>
    <row r="150" spans="1:9" ht="12.75">
      <c r="A150" s="4"/>
      <c r="B150" t="s">
        <v>47</v>
      </c>
      <c r="C150" s="27"/>
      <c r="D150" s="27"/>
      <c r="E150" s="27"/>
      <c r="F150" s="27"/>
      <c r="G150" s="27"/>
      <c r="H150" s="27"/>
      <c r="I150" s="27"/>
    </row>
    <row r="151" spans="1:9" ht="12.75">
      <c r="A151" s="4"/>
      <c r="B151" t="s">
        <v>17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</row>
    <row r="152" spans="1:9" ht="12.75">
      <c r="A152" s="4"/>
      <c r="B152" s="18" t="s">
        <v>6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</row>
    <row r="153" spans="1:9" ht="12.75">
      <c r="A153" s="4"/>
      <c r="B153" s="28" t="s">
        <v>48</v>
      </c>
      <c r="C153" s="29"/>
      <c r="D153" s="29"/>
      <c r="E153" s="29"/>
      <c r="F153" s="29"/>
      <c r="G153" s="29"/>
      <c r="H153" s="29"/>
      <c r="I153" s="29"/>
    </row>
    <row r="154" spans="1:9" ht="12.75">
      <c r="A154" s="4"/>
      <c r="B154" s="28" t="s">
        <v>17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</row>
    <row r="155" spans="1:9" ht="12.75">
      <c r="A155" s="4"/>
      <c r="B155" s="18" t="s">
        <v>6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</row>
    <row r="156" spans="1:9" ht="12.75">
      <c r="A156" s="4"/>
      <c r="B156" s="28" t="s">
        <v>49</v>
      </c>
      <c r="C156" s="29"/>
      <c r="D156" s="29"/>
      <c r="E156" s="29"/>
      <c r="F156" s="29"/>
      <c r="G156" s="29"/>
      <c r="H156" s="29"/>
      <c r="I156" s="29"/>
    </row>
    <row r="157" spans="1:9" ht="12.75">
      <c r="A157" s="4"/>
      <c r="B157" s="28" t="s">
        <v>17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</row>
    <row r="158" spans="1:9" ht="12.75">
      <c r="A158" s="4"/>
      <c r="B158" s="18" t="s">
        <v>6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</row>
    <row r="159" spans="1:9" ht="12.75">
      <c r="A159" s="4">
        <v>6</v>
      </c>
      <c r="B159" s="6" t="s">
        <v>13</v>
      </c>
      <c r="C159" s="4"/>
      <c r="D159" s="4"/>
      <c r="E159" s="4"/>
      <c r="F159" s="4"/>
      <c r="G159" s="4"/>
      <c r="H159" s="4"/>
      <c r="I159" s="4"/>
    </row>
    <row r="160" spans="1:2" ht="12.75">
      <c r="A160" s="4"/>
      <c r="B160" t="s">
        <v>8</v>
      </c>
    </row>
    <row r="161" spans="1:9" ht="12.75">
      <c r="A161" s="4"/>
      <c r="B161" t="s">
        <v>14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</row>
    <row r="162" spans="1:9" ht="12.75">
      <c r="A162" s="4"/>
      <c r="B162" s="18" t="s">
        <v>6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</row>
    <row r="163" spans="2:9" ht="12.75">
      <c r="B163" t="s">
        <v>9</v>
      </c>
      <c r="E163" s="27"/>
      <c r="F163" s="27"/>
      <c r="H163" s="13"/>
      <c r="I163" s="27"/>
    </row>
    <row r="164" spans="1:9" ht="12.75">
      <c r="A164" s="4"/>
      <c r="B164" t="s">
        <v>14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</row>
    <row r="165" spans="1:9" ht="12.75">
      <c r="A165" s="4"/>
      <c r="B165" s="18" t="s">
        <v>6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</row>
    <row r="166" spans="1:9" ht="12.75">
      <c r="A166" s="4"/>
      <c r="B166" t="s">
        <v>10</v>
      </c>
      <c r="I166" s="29"/>
    </row>
    <row r="167" spans="1:9" ht="12.75">
      <c r="A167" s="4"/>
      <c r="B167" t="s">
        <v>14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</row>
    <row r="168" spans="1:9" ht="12.75">
      <c r="A168" s="4"/>
      <c r="B168" s="18" t="s">
        <v>6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</row>
    <row r="169" spans="1:2" ht="12.75">
      <c r="A169" s="4"/>
      <c r="B169" t="s">
        <v>11</v>
      </c>
    </row>
    <row r="170" spans="1:9" ht="12.75">
      <c r="A170" s="4"/>
      <c r="B170" t="s">
        <v>14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</row>
    <row r="171" spans="1:9" ht="12.75">
      <c r="A171" s="4"/>
      <c r="B171" s="18" t="s">
        <v>6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</row>
    <row r="172" spans="1:9" ht="12.75">
      <c r="A172" s="4"/>
      <c r="B172" t="s">
        <v>44</v>
      </c>
      <c r="C172" s="27"/>
      <c r="D172" s="27"/>
      <c r="E172" s="27"/>
      <c r="F172" s="27"/>
      <c r="G172" s="27"/>
      <c r="H172" s="27"/>
      <c r="I172" s="27"/>
    </row>
    <row r="173" spans="1:9" ht="12.75">
      <c r="A173" s="4"/>
      <c r="B173" t="s">
        <v>14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</row>
    <row r="174" spans="1:9" ht="12.75">
      <c r="A174" s="4"/>
      <c r="B174" s="18" t="s">
        <v>6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</row>
    <row r="175" spans="1:9" ht="12.75">
      <c r="A175" s="4"/>
      <c r="B175" s="28" t="s">
        <v>45</v>
      </c>
      <c r="C175" s="29"/>
      <c r="D175" s="29"/>
      <c r="E175" s="29"/>
      <c r="F175" s="29"/>
      <c r="G175" s="29"/>
      <c r="H175" s="29"/>
      <c r="I175" s="29"/>
    </row>
    <row r="176" spans="1:9" ht="12.75">
      <c r="A176" s="4"/>
      <c r="B176" s="28" t="s">
        <v>14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</row>
    <row r="177" spans="1:9" ht="12.75">
      <c r="A177" s="4"/>
      <c r="B177" s="18" t="s">
        <v>6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</row>
    <row r="178" spans="1:2" ht="12.75">
      <c r="A178" s="4"/>
      <c r="B178" t="s">
        <v>46</v>
      </c>
    </row>
    <row r="179" spans="1:9" ht="12.75">
      <c r="A179" s="4"/>
      <c r="B179" t="s">
        <v>14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</row>
    <row r="180" spans="1:9" ht="12.75">
      <c r="A180" s="4"/>
      <c r="B180" s="18" t="s">
        <v>6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</row>
    <row r="181" spans="1:9" ht="12.75">
      <c r="A181" s="4"/>
      <c r="B181" t="s">
        <v>47</v>
      </c>
      <c r="C181" s="27"/>
      <c r="D181" s="27"/>
      <c r="E181" s="27"/>
      <c r="F181" s="27"/>
      <c r="G181" s="27"/>
      <c r="H181" s="27"/>
      <c r="I181" s="27"/>
    </row>
    <row r="182" spans="1:9" ht="12.75">
      <c r="A182" s="4"/>
      <c r="B182" t="s">
        <v>14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</row>
    <row r="183" spans="1:9" ht="12.75">
      <c r="A183" s="4"/>
      <c r="B183" s="18" t="s">
        <v>6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</row>
    <row r="184" spans="1:9" ht="12.75">
      <c r="A184" s="4"/>
      <c r="B184" s="28" t="s">
        <v>48</v>
      </c>
      <c r="C184" s="29"/>
      <c r="D184" s="29"/>
      <c r="E184" s="29"/>
      <c r="F184" s="29"/>
      <c r="G184" s="29"/>
      <c r="H184" s="29"/>
      <c r="I184" s="29"/>
    </row>
    <row r="185" spans="1:9" ht="12.75">
      <c r="A185" s="4"/>
      <c r="B185" s="28" t="s">
        <v>14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</row>
    <row r="186" spans="1:9" ht="12.75">
      <c r="A186" s="4"/>
      <c r="B186" s="18" t="s">
        <v>6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</row>
    <row r="187" spans="1:9" ht="12.75">
      <c r="A187" s="4"/>
      <c r="B187" s="28" t="s">
        <v>49</v>
      </c>
      <c r="C187" s="30"/>
      <c r="D187" s="30"/>
      <c r="E187" s="30"/>
      <c r="F187" s="30"/>
      <c r="G187" s="30"/>
      <c r="H187" s="30"/>
      <c r="I187" s="30"/>
    </row>
    <row r="188" spans="1:9" ht="12.75">
      <c r="A188" s="4"/>
      <c r="B188" s="28" t="s">
        <v>14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</row>
    <row r="189" spans="1:9" ht="12.75">
      <c r="A189" s="4"/>
      <c r="B189" s="18" t="s">
        <v>6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</row>
    <row r="190" spans="1:9" ht="12.75">
      <c r="A190" s="4">
        <v>7</v>
      </c>
      <c r="B190" s="31" t="s">
        <v>53</v>
      </c>
      <c r="C190" s="22"/>
      <c r="D190" s="22"/>
      <c r="E190" s="22"/>
      <c r="F190" s="22"/>
      <c r="G190" s="22"/>
      <c r="H190" s="22"/>
      <c r="I190" s="22"/>
    </row>
    <row r="191" spans="2:9" ht="12.75">
      <c r="B191" t="s">
        <v>5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8">
        <v>0</v>
      </c>
    </row>
    <row r="192" spans="1:9" ht="12.75">
      <c r="A192" s="4"/>
      <c r="B192" s="9" t="s">
        <v>6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</row>
    <row r="193" spans="1:9" ht="12.75">
      <c r="A193" s="4">
        <v>8</v>
      </c>
      <c r="B193" s="31" t="s">
        <v>32</v>
      </c>
      <c r="C193" s="22"/>
      <c r="D193" s="22"/>
      <c r="E193" s="22"/>
      <c r="F193" s="22"/>
      <c r="G193" s="22"/>
      <c r="H193" s="22"/>
      <c r="I193" s="22"/>
    </row>
    <row r="194" spans="2:9" ht="12.75">
      <c r="B194" t="s">
        <v>5</v>
      </c>
      <c r="C194" s="7">
        <v>0</v>
      </c>
      <c r="D194" s="7">
        <v>0</v>
      </c>
      <c r="E194" s="12">
        <v>0</v>
      </c>
      <c r="F194" s="12">
        <v>0</v>
      </c>
      <c r="G194" s="7">
        <v>0</v>
      </c>
      <c r="H194" s="7">
        <v>0</v>
      </c>
      <c r="I194" s="8">
        <v>0</v>
      </c>
    </row>
    <row r="195" spans="1:9" ht="12.75">
      <c r="A195" s="4"/>
      <c r="B195" s="9" t="s">
        <v>6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</row>
    <row r="196" ht="12.75">
      <c r="A196" s="4"/>
    </row>
    <row r="198" spans="5:6" ht="15">
      <c r="E198" s="32"/>
      <c r="F198" s="32"/>
    </row>
  </sheetData>
  <sheetProtection/>
  <printOptions/>
  <pageMargins left="0.747916666666667" right="0.747916666666667" top="0.39375" bottom="0.393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95" sqref="I195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1.421875" style="1" customWidth="1"/>
    <col min="4" max="4" width="12.421875" style="1" customWidth="1"/>
    <col min="5" max="6" width="12.00390625" style="1" customWidth="1"/>
    <col min="7" max="9" width="11.421875" style="1" customWidth="1"/>
    <col min="10" max="16384" width="8.57421875" style="0" customWidth="1"/>
  </cols>
  <sheetData>
    <row r="1" spans="1:8" ht="12.75">
      <c r="A1" s="2" t="str">
        <f>'Boys U11'!A1</f>
        <v>Venue : </v>
      </c>
      <c r="C1" s="2" t="str">
        <f>'Boys U11'!C1</f>
        <v>Kidlington Sports Centre</v>
      </c>
      <c r="G1" s="4" t="str">
        <f>'Boys U11'!F1</f>
        <v>Date - </v>
      </c>
      <c r="H1" s="20" t="str">
        <f>'Boys U11'!G1</f>
        <v>17th November 2019</v>
      </c>
    </row>
    <row r="3" spans="1:9" ht="25.5">
      <c r="A3" s="1"/>
      <c r="B3" s="6" t="s">
        <v>54</v>
      </c>
      <c r="C3" s="4" t="s">
        <v>36</v>
      </c>
      <c r="D3" s="4" t="s">
        <v>37</v>
      </c>
      <c r="E3" s="4" t="s">
        <v>38</v>
      </c>
      <c r="F3" s="26" t="s">
        <v>39</v>
      </c>
      <c r="G3" s="4" t="s">
        <v>40</v>
      </c>
      <c r="H3" s="4" t="s">
        <v>41</v>
      </c>
      <c r="I3" s="4" t="s">
        <v>42</v>
      </c>
    </row>
    <row r="4" spans="1:2" ht="12.75">
      <c r="A4" s="4">
        <v>1</v>
      </c>
      <c r="B4" s="6" t="s">
        <v>28</v>
      </c>
    </row>
    <row r="5" spans="1:2" ht="12.75">
      <c r="A5" s="4"/>
      <c r="B5" t="s">
        <v>8</v>
      </c>
    </row>
    <row r="6" spans="1:9" ht="12.75">
      <c r="A6" s="4"/>
      <c r="B6" t="s">
        <v>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</row>
    <row r="7" spans="1:9" ht="12.75">
      <c r="A7" s="4"/>
      <c r="B7" s="18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9" ht="12.75">
      <c r="A8" s="4"/>
      <c r="B8" t="s">
        <v>9</v>
      </c>
      <c r="C8" s="27"/>
      <c r="D8" s="27"/>
      <c r="E8" s="27"/>
      <c r="F8" s="27"/>
      <c r="G8" s="27"/>
      <c r="H8" s="27"/>
      <c r="I8" s="27"/>
    </row>
    <row r="9" spans="1:9" ht="12.75">
      <c r="A9" s="4"/>
      <c r="B9" t="s">
        <v>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9" ht="12.75">
      <c r="A10" s="4"/>
      <c r="B10" s="18" t="s">
        <v>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12.75">
      <c r="A11" s="4"/>
      <c r="B11" s="28" t="s">
        <v>10</v>
      </c>
      <c r="C11" s="29"/>
      <c r="D11" s="29"/>
      <c r="E11" s="29"/>
      <c r="F11" s="29"/>
      <c r="G11" s="29"/>
      <c r="H11" s="29"/>
      <c r="I11" s="29"/>
    </row>
    <row r="12" spans="1:9" ht="12.75">
      <c r="A12" s="4"/>
      <c r="B12" s="28" t="s">
        <v>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1:9" ht="12.75">
      <c r="A13" s="4"/>
      <c r="B13" s="18" t="s">
        <v>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2" ht="12.75">
      <c r="A14" s="4"/>
      <c r="B14" t="s">
        <v>11</v>
      </c>
    </row>
    <row r="15" spans="1:9" ht="12.75">
      <c r="A15" s="4"/>
      <c r="B15" t="s">
        <v>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9" ht="12.75">
      <c r="A16" s="4"/>
      <c r="B16" s="18" t="s">
        <v>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ht="12.75">
      <c r="A17" s="4"/>
      <c r="B17" t="s">
        <v>44</v>
      </c>
      <c r="C17" s="27"/>
      <c r="D17" s="27"/>
      <c r="E17" s="27"/>
      <c r="F17" s="27"/>
      <c r="G17" s="27"/>
      <c r="H17" s="27"/>
      <c r="I17" s="27"/>
    </row>
    <row r="18" spans="1:9" ht="12.75">
      <c r="A18" s="4"/>
      <c r="B18" t="s">
        <v>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12.75">
      <c r="A19" s="4"/>
      <c r="B19" s="18" t="s">
        <v>6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 ht="12.75">
      <c r="A20" s="4"/>
      <c r="B20" s="28" t="s">
        <v>45</v>
      </c>
      <c r="C20" s="29"/>
      <c r="D20" s="29"/>
      <c r="E20" s="29"/>
      <c r="F20" s="29"/>
      <c r="G20" s="29"/>
      <c r="H20" s="29"/>
      <c r="I20" s="29"/>
    </row>
    <row r="21" spans="1:9" ht="12.75">
      <c r="A21" s="4"/>
      <c r="B21" s="28" t="s">
        <v>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ht="12.75">
      <c r="A22" s="4"/>
      <c r="B22" s="18" t="s">
        <v>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</row>
    <row r="23" spans="1:2" ht="12.75">
      <c r="A23" s="4"/>
      <c r="B23" t="s">
        <v>46</v>
      </c>
    </row>
    <row r="24" spans="1:9" ht="12.75">
      <c r="A24" s="4"/>
      <c r="B24" t="s">
        <v>5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9" ht="12.75">
      <c r="A25" s="4"/>
      <c r="B25" s="18" t="s">
        <v>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ht="12.75">
      <c r="A26" s="4"/>
      <c r="B26" t="s">
        <v>47</v>
      </c>
      <c r="C26" s="27"/>
      <c r="D26" s="27"/>
      <c r="E26" s="27"/>
      <c r="F26" s="27"/>
      <c r="G26" s="27"/>
      <c r="H26" s="27"/>
      <c r="I26" s="27"/>
    </row>
    <row r="27" spans="1:9" ht="12.75">
      <c r="A27" s="4"/>
      <c r="B27" t="s">
        <v>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ht="12.75">
      <c r="A28" s="4"/>
      <c r="B28" s="18" t="s">
        <v>6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</row>
    <row r="29" spans="1:9" ht="12.75">
      <c r="A29" s="4"/>
      <c r="B29" s="28" t="s">
        <v>48</v>
      </c>
      <c r="C29" s="29"/>
      <c r="D29" s="29"/>
      <c r="E29" s="29"/>
      <c r="F29" s="29"/>
      <c r="G29" s="29"/>
      <c r="H29" s="29"/>
      <c r="I29" s="29"/>
    </row>
    <row r="30" spans="1:9" ht="12.75">
      <c r="A30" s="4"/>
      <c r="B30" s="28" t="s">
        <v>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12.75">
      <c r="A31" s="4"/>
      <c r="B31" s="18" t="s">
        <v>6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</row>
    <row r="32" spans="1:9" ht="12.75">
      <c r="A32" s="4"/>
      <c r="B32" s="28" t="s">
        <v>49</v>
      </c>
      <c r="C32" s="29"/>
      <c r="D32" s="29"/>
      <c r="E32" s="29"/>
      <c r="F32" s="29"/>
      <c r="G32" s="29"/>
      <c r="H32" s="29"/>
      <c r="I32" s="29"/>
    </row>
    <row r="33" spans="1:9" ht="12.75">
      <c r="A33" s="4"/>
      <c r="B33" s="28" t="s">
        <v>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ht="12.75">
      <c r="A34" s="4"/>
      <c r="B34" s="18" t="s">
        <v>6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</row>
    <row r="35" spans="1:9" ht="12.75">
      <c r="A35" s="4">
        <v>2</v>
      </c>
      <c r="B35" s="6" t="s">
        <v>26</v>
      </c>
      <c r="C35" s="4"/>
      <c r="D35" s="4"/>
      <c r="E35" s="4"/>
      <c r="F35" s="4"/>
      <c r="G35" s="4"/>
      <c r="H35" s="4"/>
      <c r="I35" s="4"/>
    </row>
    <row r="36" spans="1:9" ht="12.75">
      <c r="A36" s="4"/>
      <c r="B36" t="s">
        <v>8</v>
      </c>
      <c r="I36" s="29"/>
    </row>
    <row r="37" spans="1:9" ht="12.75">
      <c r="A37" s="4"/>
      <c r="B37" t="s">
        <v>17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8">
        <v>0</v>
      </c>
    </row>
    <row r="38" spans="1:9" ht="12.75">
      <c r="A38" s="4"/>
      <c r="B38" s="18" t="s">
        <v>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</row>
    <row r="39" spans="1:6" ht="12.75">
      <c r="A39" s="4"/>
      <c r="B39" t="s">
        <v>9</v>
      </c>
      <c r="E39" s="27"/>
      <c r="F39" s="27"/>
    </row>
    <row r="40" spans="1:9" ht="12.75">
      <c r="A40" s="4"/>
      <c r="B40" t="s">
        <v>17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ht="12.75">
      <c r="A41" s="4"/>
      <c r="B41" s="18" t="s">
        <v>6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ht="12.75">
      <c r="A42" s="4"/>
      <c r="B42" s="28" t="s">
        <v>10</v>
      </c>
      <c r="C42" s="29"/>
      <c r="D42" s="29"/>
      <c r="E42" s="29"/>
      <c r="F42" s="29"/>
      <c r="G42" s="29"/>
      <c r="H42" s="29"/>
      <c r="I42" s="29"/>
    </row>
    <row r="43" spans="1:9" ht="12.75">
      <c r="A43" s="4"/>
      <c r="B43" s="28" t="s">
        <v>17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ht="12.75">
      <c r="A44" s="4"/>
      <c r="B44" s="18" t="s">
        <v>6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</row>
    <row r="45" spans="1:2" ht="12.75">
      <c r="A45" s="4"/>
      <c r="B45" t="s">
        <v>11</v>
      </c>
    </row>
    <row r="46" spans="1:9" ht="12.75">
      <c r="A46" s="4"/>
      <c r="B46" t="s">
        <v>17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ht="12.75">
      <c r="A47" s="4"/>
      <c r="B47" s="18" t="s">
        <v>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</row>
    <row r="48" spans="1:9" ht="12.75">
      <c r="A48" s="4"/>
      <c r="B48" t="s">
        <v>44</v>
      </c>
      <c r="C48" s="27"/>
      <c r="D48" s="27"/>
      <c r="E48" s="27"/>
      <c r="F48" s="27"/>
      <c r="G48" s="27"/>
      <c r="H48" s="27"/>
      <c r="I48" s="27"/>
    </row>
    <row r="49" spans="1:9" ht="12.75">
      <c r="A49" s="4"/>
      <c r="B49" t="s">
        <v>17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9" ht="12.75">
      <c r="A50" s="4"/>
      <c r="B50" s="18" t="s">
        <v>6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</row>
    <row r="51" spans="1:9" ht="12.75">
      <c r="A51" s="4"/>
      <c r="B51" s="28" t="s">
        <v>45</v>
      </c>
      <c r="C51" s="29"/>
      <c r="D51" s="29"/>
      <c r="E51" s="29"/>
      <c r="F51" s="29"/>
      <c r="G51" s="29"/>
      <c r="H51" s="29"/>
      <c r="I51" s="29"/>
    </row>
    <row r="52" spans="1:9" ht="12.75">
      <c r="A52" s="4"/>
      <c r="B52" s="28" t="s">
        <v>17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ht="12.75">
      <c r="A53" s="4"/>
      <c r="B53" s="18" t="s">
        <v>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</row>
    <row r="54" spans="1:2" ht="12.75">
      <c r="A54" s="4"/>
      <c r="B54" t="s">
        <v>46</v>
      </c>
    </row>
    <row r="55" spans="1:9" ht="12.75">
      <c r="A55" s="4"/>
      <c r="B55" t="s">
        <v>17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ht="12.75">
      <c r="A56" s="4"/>
      <c r="B56" s="18" t="s">
        <v>6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ht="12.75">
      <c r="A57" s="4"/>
      <c r="B57" t="s">
        <v>47</v>
      </c>
      <c r="C57" s="27"/>
      <c r="D57" s="27"/>
      <c r="E57" s="27"/>
      <c r="F57" s="27"/>
      <c r="G57" s="27"/>
      <c r="H57" s="27"/>
      <c r="I57" s="27"/>
    </row>
    <row r="58" spans="1:9" ht="12.75">
      <c r="A58" s="4"/>
      <c r="B58" t="s">
        <v>17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ht="12.75">
      <c r="A59" s="4"/>
      <c r="B59" s="18" t="s">
        <v>6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</row>
    <row r="60" spans="1:9" ht="12.75">
      <c r="A60" s="4"/>
      <c r="B60" s="28" t="s">
        <v>48</v>
      </c>
      <c r="C60" s="29"/>
      <c r="D60" s="29"/>
      <c r="E60" s="29"/>
      <c r="F60" s="29"/>
      <c r="G60" s="29"/>
      <c r="H60" s="29"/>
      <c r="I60" s="29"/>
    </row>
    <row r="61" spans="1:9" ht="12.75">
      <c r="A61" s="4"/>
      <c r="B61" s="28" t="s">
        <v>17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ht="12.75">
      <c r="A62" s="4"/>
      <c r="B62" s="18" t="s">
        <v>6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</row>
    <row r="63" spans="1:9" ht="12.75">
      <c r="A63" s="4"/>
      <c r="B63" s="28" t="s">
        <v>49</v>
      </c>
      <c r="C63" s="29"/>
      <c r="D63" s="29"/>
      <c r="E63" s="29"/>
      <c r="F63" s="29"/>
      <c r="G63" s="29"/>
      <c r="H63" s="29"/>
      <c r="I63" s="29"/>
    </row>
    <row r="64" spans="1:9" ht="12.75">
      <c r="A64" s="4"/>
      <c r="B64" s="28" t="s">
        <v>17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ht="12.75">
      <c r="A65" s="4"/>
      <c r="B65" s="18" t="s">
        <v>6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</row>
    <row r="66" spans="1:9" ht="12.75">
      <c r="A66" s="4">
        <v>3</v>
      </c>
      <c r="B66" s="6" t="s">
        <v>50</v>
      </c>
      <c r="C66" s="4"/>
      <c r="D66" s="4"/>
      <c r="E66" s="4"/>
      <c r="F66" s="4"/>
      <c r="G66" s="4"/>
      <c r="H66" s="4"/>
      <c r="I66" s="4"/>
    </row>
    <row r="67" spans="1:9" ht="12.75">
      <c r="A67" s="4"/>
      <c r="B67" t="s">
        <v>8</v>
      </c>
      <c r="I67" s="13"/>
    </row>
    <row r="68" spans="1:9" ht="12.75">
      <c r="A68" s="4"/>
      <c r="B68" t="s">
        <v>5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8">
        <v>0</v>
      </c>
    </row>
    <row r="69" spans="1:9" ht="12.75">
      <c r="A69" s="4"/>
      <c r="B69" s="18" t="s">
        <v>6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</row>
    <row r="70" spans="1:9" ht="12.75">
      <c r="A70" s="4"/>
      <c r="B70" t="s">
        <v>9</v>
      </c>
      <c r="C70" s="27"/>
      <c r="D70" s="27"/>
      <c r="E70" s="27"/>
      <c r="F70" s="27"/>
      <c r="G70" s="27"/>
      <c r="H70" s="27"/>
      <c r="I70" s="27"/>
    </row>
    <row r="71" spans="1:9" ht="12.75">
      <c r="A71" s="4"/>
      <c r="B71" t="s">
        <v>5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9" ht="12.75">
      <c r="A72" s="4"/>
      <c r="B72" s="18" t="s">
        <v>6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</row>
    <row r="73" spans="1:9" ht="12.75">
      <c r="A73" s="4"/>
      <c r="B73" s="28" t="s">
        <v>10</v>
      </c>
      <c r="C73" s="29"/>
      <c r="D73" s="29"/>
      <c r="E73" s="29"/>
      <c r="F73" s="29"/>
      <c r="G73" s="29"/>
      <c r="H73" s="29"/>
      <c r="I73" s="29"/>
    </row>
    <row r="74" spans="1:9" ht="12.75">
      <c r="A74" s="4"/>
      <c r="B74" s="28" t="s">
        <v>5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9" ht="12.75">
      <c r="A75" s="4"/>
      <c r="B75" s="18" t="s">
        <v>6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</row>
    <row r="76" spans="1:2" ht="12.75">
      <c r="A76" s="4"/>
      <c r="B76" t="s">
        <v>11</v>
      </c>
    </row>
    <row r="77" spans="1:9" ht="12.75">
      <c r="A77" s="4"/>
      <c r="B77" t="s">
        <v>5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</row>
    <row r="78" spans="1:9" ht="12.75">
      <c r="A78" s="4"/>
      <c r="B78" s="18" t="s">
        <v>6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</row>
    <row r="79" spans="1:9" ht="12.75">
      <c r="A79" s="4"/>
      <c r="B79" t="s">
        <v>44</v>
      </c>
      <c r="C79" s="27"/>
      <c r="D79" s="27"/>
      <c r="E79" s="27"/>
      <c r="F79" s="27"/>
      <c r="G79" s="27"/>
      <c r="H79" s="27"/>
      <c r="I79" s="27"/>
    </row>
    <row r="80" spans="1:9" ht="12.75">
      <c r="A80" s="4"/>
      <c r="B80" t="s">
        <v>5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ht="12.75">
      <c r="A81" s="4"/>
      <c r="B81" s="18" t="s">
        <v>6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</row>
    <row r="82" spans="1:9" ht="12.75">
      <c r="A82" s="4"/>
      <c r="B82" s="28" t="s">
        <v>45</v>
      </c>
      <c r="C82" s="29"/>
      <c r="D82" s="29"/>
      <c r="E82" s="29"/>
      <c r="F82" s="29"/>
      <c r="G82" s="29"/>
      <c r="H82" s="29"/>
      <c r="I82" s="29"/>
    </row>
    <row r="83" spans="1:9" ht="12.75">
      <c r="A83" s="4"/>
      <c r="B83" s="28" t="s">
        <v>5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</row>
    <row r="84" spans="1:9" ht="12.75">
      <c r="A84" s="4"/>
      <c r="B84" s="18" t="s">
        <v>6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</row>
    <row r="85" spans="1:2" ht="12.75">
      <c r="A85" s="4"/>
      <c r="B85" t="s">
        <v>46</v>
      </c>
    </row>
    <row r="86" spans="1:9" ht="12.75">
      <c r="A86" s="4"/>
      <c r="B86" t="s">
        <v>5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9" ht="12.75">
      <c r="A87" s="4"/>
      <c r="B87" s="18" t="s">
        <v>6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</row>
    <row r="88" spans="1:9" ht="12.75">
      <c r="A88" s="4"/>
      <c r="B88" t="s">
        <v>47</v>
      </c>
      <c r="C88" s="27"/>
      <c r="D88" s="27"/>
      <c r="E88" s="27"/>
      <c r="F88" s="27"/>
      <c r="G88" s="27"/>
      <c r="H88" s="27"/>
      <c r="I88" s="27"/>
    </row>
    <row r="89" spans="1:9" ht="12.75">
      <c r="A89" s="4"/>
      <c r="B89" t="s">
        <v>5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ht="12.75">
      <c r="A90" s="4"/>
      <c r="B90" s="18" t="s">
        <v>6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</row>
    <row r="91" spans="1:9" ht="12.75">
      <c r="A91" s="4"/>
      <c r="B91" s="28" t="s">
        <v>48</v>
      </c>
      <c r="C91" s="29"/>
      <c r="D91" s="29"/>
      <c r="E91" s="29"/>
      <c r="F91" s="29"/>
      <c r="G91" s="29"/>
      <c r="H91" s="29"/>
      <c r="I91" s="29"/>
    </row>
    <row r="92" spans="1:9" ht="12.75">
      <c r="A92" s="4"/>
      <c r="B92" s="28" t="s">
        <v>5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ht="12.75">
      <c r="A93" s="4"/>
      <c r="B93" s="18" t="s">
        <v>6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</row>
    <row r="94" spans="1:9" ht="12.75">
      <c r="A94" s="4"/>
      <c r="B94" s="28" t="s">
        <v>49</v>
      </c>
      <c r="C94" s="29"/>
      <c r="D94" s="29"/>
      <c r="E94" s="29"/>
      <c r="F94" s="29"/>
      <c r="G94" s="29"/>
      <c r="H94" s="29"/>
      <c r="I94" s="29"/>
    </row>
    <row r="95" spans="1:9" ht="12.75">
      <c r="A95" s="4"/>
      <c r="B95" s="28" t="s">
        <v>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</row>
    <row r="96" spans="1:9" ht="12.75">
      <c r="A96" s="4"/>
      <c r="B96" s="18" t="s">
        <v>6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</row>
    <row r="97" spans="1:9" ht="12.75">
      <c r="A97" s="4">
        <v>4</v>
      </c>
      <c r="B97" s="6" t="s">
        <v>55</v>
      </c>
      <c r="C97" s="4"/>
      <c r="D97" s="4"/>
      <c r="E97" s="4"/>
      <c r="F97" s="4"/>
      <c r="G97" s="4"/>
      <c r="H97" s="4"/>
      <c r="I97" s="4"/>
    </row>
    <row r="98" spans="1:2" ht="12.75">
      <c r="A98" s="4"/>
      <c r="B98" t="s">
        <v>8</v>
      </c>
    </row>
    <row r="99" spans="1:9" ht="12.75">
      <c r="A99" s="4"/>
      <c r="B99" t="s">
        <v>14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ht="12.75">
      <c r="A100" s="4"/>
      <c r="B100" s="18" t="s">
        <v>6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</row>
    <row r="101" spans="1:9" ht="12.75">
      <c r="A101" s="4"/>
      <c r="B101" t="s">
        <v>9</v>
      </c>
      <c r="I101" s="27"/>
    </row>
    <row r="102" spans="1:9" ht="12.75">
      <c r="A102" s="4"/>
      <c r="B102" t="s">
        <v>14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</row>
    <row r="103" spans="1:9" ht="12.75">
      <c r="A103" s="4"/>
      <c r="B103" s="18" t="s">
        <v>6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</row>
    <row r="104" spans="1:9" ht="12.75">
      <c r="A104" s="4"/>
      <c r="B104" s="28" t="s">
        <v>10</v>
      </c>
      <c r="C104" s="29"/>
      <c r="D104" s="29"/>
      <c r="E104" s="29"/>
      <c r="F104" s="29"/>
      <c r="G104" s="29"/>
      <c r="H104" s="29"/>
      <c r="I104" s="29"/>
    </row>
    <row r="105" spans="1:9" ht="12.75">
      <c r="A105" s="4"/>
      <c r="B105" s="28" t="s">
        <v>14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</row>
    <row r="106" spans="1:9" ht="12.75">
      <c r="A106" s="4"/>
      <c r="B106" s="18" t="s">
        <v>6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</row>
    <row r="107" spans="1:2" ht="12.75">
      <c r="A107" s="4"/>
      <c r="B107" t="s">
        <v>11</v>
      </c>
    </row>
    <row r="108" spans="1:9" ht="12.75">
      <c r="A108" s="4"/>
      <c r="B108" t="s">
        <v>14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</row>
    <row r="109" spans="1:9" ht="12.75">
      <c r="A109" s="4"/>
      <c r="B109" s="18" t="s">
        <v>6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</row>
    <row r="110" spans="1:9" ht="12.75">
      <c r="A110" s="4"/>
      <c r="B110" t="s">
        <v>44</v>
      </c>
      <c r="C110" s="27"/>
      <c r="D110" s="27"/>
      <c r="E110" s="27"/>
      <c r="F110" s="27"/>
      <c r="G110" s="27"/>
      <c r="H110" s="27"/>
      <c r="I110" s="27"/>
    </row>
    <row r="111" spans="1:9" ht="12.75">
      <c r="A111" s="4"/>
      <c r="B111" t="s">
        <v>14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</row>
    <row r="112" spans="1:9" ht="12.75">
      <c r="A112" s="4"/>
      <c r="B112" s="18" t="s">
        <v>6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</row>
    <row r="113" spans="1:9" ht="12.75">
      <c r="A113" s="4"/>
      <c r="B113" s="28" t="s">
        <v>45</v>
      </c>
      <c r="C113" s="29"/>
      <c r="D113" s="29"/>
      <c r="E113" s="29"/>
      <c r="F113" s="29"/>
      <c r="G113" s="29"/>
      <c r="H113" s="29"/>
      <c r="I113" s="29"/>
    </row>
    <row r="114" spans="1:9" ht="12.75">
      <c r="A114" s="4"/>
      <c r="B114" s="28" t="s">
        <v>14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</row>
    <row r="115" spans="1:9" ht="12.75">
      <c r="A115" s="4"/>
      <c r="B115" s="18" t="s">
        <v>6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</row>
    <row r="116" spans="1:2" ht="12.75">
      <c r="A116" s="4"/>
      <c r="B116" t="s">
        <v>46</v>
      </c>
    </row>
    <row r="117" spans="1:9" ht="12.75">
      <c r="A117" s="4"/>
      <c r="B117" t="s">
        <v>14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</row>
    <row r="118" spans="1:9" ht="12.75">
      <c r="A118" s="4"/>
      <c r="B118" s="18" t="s">
        <v>6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</row>
    <row r="119" spans="1:9" ht="12.75">
      <c r="A119" s="4"/>
      <c r="B119" t="s">
        <v>47</v>
      </c>
      <c r="C119" s="27"/>
      <c r="D119" s="27"/>
      <c r="E119" s="27"/>
      <c r="F119" s="27"/>
      <c r="G119" s="27"/>
      <c r="H119" s="27"/>
      <c r="I119" s="27"/>
    </row>
    <row r="120" spans="1:9" ht="12.75">
      <c r="A120" s="4"/>
      <c r="B120" t="s">
        <v>14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</row>
    <row r="121" spans="1:9" ht="12.75">
      <c r="A121" s="4"/>
      <c r="B121" s="18" t="s">
        <v>6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</row>
    <row r="122" spans="1:9" ht="12.75">
      <c r="A122" s="4"/>
      <c r="B122" s="28" t="s">
        <v>48</v>
      </c>
      <c r="C122" s="29"/>
      <c r="D122" s="29"/>
      <c r="E122" s="29"/>
      <c r="F122" s="29"/>
      <c r="G122" s="29"/>
      <c r="H122" s="29"/>
      <c r="I122" s="29"/>
    </row>
    <row r="123" spans="1:9" ht="12.75">
      <c r="A123" s="4"/>
      <c r="B123" s="28" t="s">
        <v>14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</row>
    <row r="124" spans="1:9" ht="12.75">
      <c r="A124" s="4"/>
      <c r="B124" s="18" t="s">
        <v>6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</row>
    <row r="125" spans="1:9" ht="12.75">
      <c r="A125" s="4"/>
      <c r="B125" s="28" t="s">
        <v>49</v>
      </c>
      <c r="C125" s="29"/>
      <c r="D125" s="29"/>
      <c r="E125" s="29"/>
      <c r="F125" s="29"/>
      <c r="G125" s="29"/>
      <c r="H125" s="29"/>
      <c r="I125" s="29"/>
    </row>
    <row r="126" spans="1:9" ht="12.75">
      <c r="A126" s="4"/>
      <c r="B126" s="28" t="s">
        <v>14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</row>
    <row r="127" spans="1:9" ht="12.75">
      <c r="A127" s="4"/>
      <c r="B127" s="18" t="s">
        <v>6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</row>
    <row r="128" spans="1:9" ht="12.75">
      <c r="A128" s="4">
        <v>5</v>
      </c>
      <c r="B128" s="6" t="s">
        <v>30</v>
      </c>
      <c r="C128" s="4"/>
      <c r="D128" s="4"/>
      <c r="E128" s="4"/>
      <c r="F128" s="4"/>
      <c r="G128" s="4"/>
      <c r="H128" s="4"/>
      <c r="I128" s="4"/>
    </row>
    <row r="129" spans="1:2" ht="12.75">
      <c r="A129" s="4"/>
      <c r="B129" t="s">
        <v>8</v>
      </c>
    </row>
    <row r="130" spans="1:9" ht="12.75">
      <c r="A130" s="4"/>
      <c r="B130" t="s">
        <v>17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ht="12.75">
      <c r="A131" s="4"/>
      <c r="B131" s="18" t="s">
        <v>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</row>
    <row r="132" ht="12.75">
      <c r="B132" t="s">
        <v>9</v>
      </c>
    </row>
    <row r="133" spans="1:9" ht="12.75">
      <c r="A133" s="4"/>
      <c r="B133" t="s">
        <v>17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</row>
    <row r="134" spans="1:9" ht="12.75">
      <c r="A134" s="4"/>
      <c r="B134" s="18" t="s">
        <v>6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</row>
    <row r="135" spans="1:2" ht="12.75">
      <c r="A135" s="4"/>
      <c r="B135" t="s">
        <v>10</v>
      </c>
    </row>
    <row r="136" spans="1:9" ht="12.75">
      <c r="A136" s="4"/>
      <c r="B136" t="s">
        <v>17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</row>
    <row r="137" spans="1:9" ht="12.75">
      <c r="A137" s="4"/>
      <c r="B137" s="18" t="s">
        <v>6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</row>
    <row r="138" spans="1:2" ht="12.75">
      <c r="A138" s="4"/>
      <c r="B138" t="s">
        <v>11</v>
      </c>
    </row>
    <row r="139" spans="1:9" ht="12.75">
      <c r="A139" s="4"/>
      <c r="B139" t="s">
        <v>17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</row>
    <row r="140" spans="1:9" ht="12.75">
      <c r="A140" s="4"/>
      <c r="B140" s="18" t="s">
        <v>6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</row>
    <row r="141" spans="1:9" ht="12.75">
      <c r="A141" s="4"/>
      <c r="B141" t="s">
        <v>44</v>
      </c>
      <c r="C141" s="27"/>
      <c r="D141" s="27"/>
      <c r="E141" s="27"/>
      <c r="F141" s="27"/>
      <c r="G141" s="27"/>
      <c r="H141" s="27"/>
      <c r="I141" s="27"/>
    </row>
    <row r="142" spans="1:9" ht="12.75">
      <c r="A142" s="4"/>
      <c r="B142" t="s">
        <v>17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</row>
    <row r="143" spans="1:9" ht="12.75">
      <c r="A143" s="4"/>
      <c r="B143" s="18" t="s">
        <v>6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</row>
    <row r="144" spans="1:9" ht="12.75">
      <c r="A144" s="4"/>
      <c r="B144" s="28" t="s">
        <v>45</v>
      </c>
      <c r="C144" s="29"/>
      <c r="D144" s="29"/>
      <c r="E144" s="29"/>
      <c r="F144" s="29"/>
      <c r="G144" s="29"/>
      <c r="H144" s="29"/>
      <c r="I144" s="29"/>
    </row>
    <row r="145" spans="1:9" ht="12.75">
      <c r="A145" s="4"/>
      <c r="B145" s="28" t="s">
        <v>17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</row>
    <row r="146" spans="1:9" ht="12.75">
      <c r="A146" s="4"/>
      <c r="B146" s="18" t="s">
        <v>6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</row>
    <row r="147" spans="1:2" ht="12.75">
      <c r="A147" s="4"/>
      <c r="B147" t="s">
        <v>46</v>
      </c>
    </row>
    <row r="148" spans="1:9" ht="12.75">
      <c r="A148" s="4"/>
      <c r="B148" t="s">
        <v>17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</row>
    <row r="149" spans="1:9" ht="12.75">
      <c r="A149" s="4"/>
      <c r="B149" s="18" t="s">
        <v>6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</row>
    <row r="150" spans="1:9" ht="12.75">
      <c r="A150" s="4"/>
      <c r="B150" t="s">
        <v>47</v>
      </c>
      <c r="C150" s="27"/>
      <c r="D150" s="27"/>
      <c r="E150" s="27"/>
      <c r="F150" s="27"/>
      <c r="G150" s="27"/>
      <c r="H150" s="27"/>
      <c r="I150" s="27"/>
    </row>
    <row r="151" spans="1:9" ht="12.75">
      <c r="A151" s="4"/>
      <c r="B151" t="s">
        <v>17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</row>
    <row r="152" spans="1:9" ht="12.75">
      <c r="A152" s="4"/>
      <c r="B152" s="18" t="s">
        <v>6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</row>
    <row r="153" spans="1:9" ht="12.75">
      <c r="A153" s="4"/>
      <c r="B153" s="28" t="s">
        <v>48</v>
      </c>
      <c r="C153" s="29"/>
      <c r="D153" s="29"/>
      <c r="E153" s="29"/>
      <c r="F153" s="29"/>
      <c r="G153" s="29"/>
      <c r="H153" s="29"/>
      <c r="I153" s="29"/>
    </row>
    <row r="154" spans="1:9" ht="12.75">
      <c r="A154" s="4"/>
      <c r="B154" s="28" t="s">
        <v>17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</row>
    <row r="155" spans="1:9" ht="12.75">
      <c r="A155" s="4"/>
      <c r="B155" s="18" t="s">
        <v>6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</row>
    <row r="156" spans="1:9" ht="12.75">
      <c r="A156" s="4"/>
      <c r="B156" s="28" t="s">
        <v>49</v>
      </c>
      <c r="C156" s="29"/>
      <c r="D156" s="29"/>
      <c r="E156" s="29"/>
      <c r="F156" s="29"/>
      <c r="G156" s="29"/>
      <c r="H156" s="29"/>
      <c r="I156" s="29"/>
    </row>
    <row r="157" spans="1:9" ht="12.75">
      <c r="A157" s="4"/>
      <c r="B157" s="28" t="s">
        <v>17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</row>
    <row r="158" spans="1:9" ht="12.75">
      <c r="A158" s="4"/>
      <c r="B158" s="18" t="s">
        <v>6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</row>
    <row r="159" spans="1:9" ht="12.75">
      <c r="A159" s="4">
        <v>6</v>
      </c>
      <c r="B159" s="6" t="s">
        <v>13</v>
      </c>
      <c r="C159" s="4"/>
      <c r="D159" s="4"/>
      <c r="E159" s="4"/>
      <c r="F159" s="4"/>
      <c r="G159" s="4"/>
      <c r="H159" s="4"/>
      <c r="I159" s="4"/>
    </row>
    <row r="160" spans="1:2" ht="12.75">
      <c r="A160" s="4"/>
      <c r="B160" t="s">
        <v>8</v>
      </c>
    </row>
    <row r="161" spans="1:9" ht="12.75">
      <c r="A161" s="4"/>
      <c r="B161" t="s">
        <v>14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</row>
    <row r="162" spans="1:9" ht="12.75">
      <c r="A162" s="4"/>
      <c r="B162" s="18" t="s">
        <v>6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</row>
    <row r="163" spans="2:9" ht="12.75">
      <c r="B163" t="s">
        <v>9</v>
      </c>
      <c r="E163" s="27"/>
      <c r="F163" s="27"/>
      <c r="I163" s="27"/>
    </row>
    <row r="164" spans="1:9" ht="12.75">
      <c r="A164" s="4"/>
      <c r="B164" t="s">
        <v>14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</row>
    <row r="165" spans="1:9" ht="12.75">
      <c r="A165" s="4"/>
      <c r="B165" s="18" t="s">
        <v>6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</row>
    <row r="166" spans="1:9" ht="12.75">
      <c r="A166" s="4"/>
      <c r="B166" t="s">
        <v>10</v>
      </c>
      <c r="I166" s="29"/>
    </row>
    <row r="167" spans="1:9" ht="12.75">
      <c r="A167" s="4"/>
      <c r="B167" t="s">
        <v>14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</row>
    <row r="168" spans="1:9" ht="12.75">
      <c r="A168" s="4"/>
      <c r="B168" s="18" t="s">
        <v>6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</row>
    <row r="169" spans="1:2" ht="12.75">
      <c r="A169" s="4"/>
      <c r="B169" t="s">
        <v>11</v>
      </c>
    </row>
    <row r="170" spans="1:9" ht="12.75">
      <c r="A170" s="4"/>
      <c r="B170" t="s">
        <v>14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</row>
    <row r="171" spans="1:9" ht="12.75">
      <c r="A171" s="4"/>
      <c r="B171" s="18" t="s">
        <v>6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</row>
    <row r="172" spans="1:9" ht="12.75">
      <c r="A172" s="4"/>
      <c r="B172" t="s">
        <v>44</v>
      </c>
      <c r="C172" s="27"/>
      <c r="D172" s="27"/>
      <c r="E172" s="27"/>
      <c r="F172" s="27"/>
      <c r="G172" s="27"/>
      <c r="H172" s="27"/>
      <c r="I172" s="27"/>
    </row>
    <row r="173" spans="1:9" ht="12.75">
      <c r="A173" s="4"/>
      <c r="B173" t="s">
        <v>14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</row>
    <row r="174" spans="1:9" ht="12.75">
      <c r="A174" s="4"/>
      <c r="B174" s="18" t="s">
        <v>6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</row>
    <row r="175" spans="1:9" ht="12.75">
      <c r="A175" s="4"/>
      <c r="B175" s="28" t="s">
        <v>45</v>
      </c>
      <c r="C175" s="29"/>
      <c r="D175" s="29"/>
      <c r="E175" s="29"/>
      <c r="F175" s="29"/>
      <c r="G175" s="29"/>
      <c r="H175" s="29"/>
      <c r="I175" s="29"/>
    </row>
    <row r="176" spans="1:9" ht="12.75">
      <c r="A176" s="4"/>
      <c r="B176" s="28" t="s">
        <v>14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</row>
    <row r="177" spans="1:9" ht="12.75">
      <c r="A177" s="4"/>
      <c r="B177" s="18" t="s">
        <v>6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</row>
    <row r="178" spans="1:2" ht="12.75">
      <c r="A178" s="4"/>
      <c r="B178" t="s">
        <v>46</v>
      </c>
    </row>
    <row r="179" spans="1:9" ht="12.75">
      <c r="A179" s="4"/>
      <c r="B179" t="s">
        <v>14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</row>
    <row r="180" spans="1:9" ht="12.75">
      <c r="A180" s="4"/>
      <c r="B180" s="18" t="s">
        <v>6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</row>
    <row r="181" spans="1:9" ht="12.75">
      <c r="A181" s="4"/>
      <c r="B181" t="s">
        <v>47</v>
      </c>
      <c r="C181" s="27"/>
      <c r="D181" s="27"/>
      <c r="E181" s="27"/>
      <c r="F181" s="27"/>
      <c r="G181" s="27"/>
      <c r="H181" s="27"/>
      <c r="I181" s="27"/>
    </row>
    <row r="182" spans="1:9" ht="12.75">
      <c r="A182" s="4"/>
      <c r="B182" t="s">
        <v>14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</row>
    <row r="183" spans="1:9" ht="12.75">
      <c r="A183" s="4"/>
      <c r="B183" s="18" t="s">
        <v>6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</row>
    <row r="184" spans="1:9" ht="12.75">
      <c r="A184" s="4"/>
      <c r="B184" s="28" t="s">
        <v>48</v>
      </c>
      <c r="C184" s="29"/>
      <c r="D184" s="29"/>
      <c r="E184" s="29"/>
      <c r="F184" s="29"/>
      <c r="G184" s="29"/>
      <c r="H184" s="29"/>
      <c r="I184" s="29"/>
    </row>
    <row r="185" spans="1:9" ht="12.75">
      <c r="A185" s="4"/>
      <c r="B185" s="28" t="s">
        <v>14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</row>
    <row r="186" spans="1:9" ht="12.75">
      <c r="A186" s="4"/>
      <c r="B186" s="18" t="s">
        <v>6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</row>
    <row r="187" spans="1:9" ht="12.75">
      <c r="A187" s="4"/>
      <c r="B187" s="28" t="s">
        <v>49</v>
      </c>
      <c r="C187" s="30"/>
      <c r="D187" s="30"/>
      <c r="E187" s="30"/>
      <c r="F187" s="30"/>
      <c r="G187" s="30"/>
      <c r="H187" s="30"/>
      <c r="I187" s="30"/>
    </row>
    <row r="188" spans="1:9" ht="12.75">
      <c r="A188" s="4"/>
      <c r="B188" s="28" t="s">
        <v>14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</row>
    <row r="189" spans="1:9" ht="12.75">
      <c r="A189" s="4"/>
      <c r="B189" s="18" t="s">
        <v>6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</row>
    <row r="190" spans="1:9" ht="12.75">
      <c r="A190" s="4">
        <v>7</v>
      </c>
      <c r="B190" s="31" t="s">
        <v>53</v>
      </c>
      <c r="C190" s="22"/>
      <c r="D190" s="22"/>
      <c r="E190" s="22"/>
      <c r="F190" s="22"/>
      <c r="G190" s="22"/>
      <c r="H190" s="22"/>
      <c r="I190" s="22"/>
    </row>
    <row r="191" spans="2:9" ht="12.75">
      <c r="B191" t="s">
        <v>5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8">
        <v>0</v>
      </c>
    </row>
    <row r="192" spans="1:9" ht="12.75">
      <c r="A192" s="4"/>
      <c r="B192" s="9" t="s">
        <v>6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</row>
    <row r="193" spans="1:9" ht="12.75">
      <c r="A193" s="4">
        <v>8</v>
      </c>
      <c r="B193" s="31" t="s">
        <v>32</v>
      </c>
      <c r="C193" s="22"/>
      <c r="D193" s="22"/>
      <c r="E193" s="22"/>
      <c r="F193" s="22"/>
      <c r="G193" s="22"/>
      <c r="H193" s="22"/>
      <c r="I193" s="22"/>
    </row>
    <row r="194" spans="2:9" ht="12.75">
      <c r="B194" t="s">
        <v>5</v>
      </c>
      <c r="C194" s="7">
        <v>0</v>
      </c>
      <c r="D194" s="7">
        <v>0</v>
      </c>
      <c r="E194" s="12">
        <v>0</v>
      </c>
      <c r="F194" s="12">
        <v>0</v>
      </c>
      <c r="G194" s="7">
        <v>0</v>
      </c>
      <c r="H194" s="7">
        <v>0</v>
      </c>
      <c r="I194" s="8">
        <v>0</v>
      </c>
    </row>
    <row r="195" spans="1:9" ht="12.75">
      <c r="A195" s="4"/>
      <c r="B195" s="9" t="s">
        <v>6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</row>
    <row r="196" ht="12.75">
      <c r="A196" s="4"/>
    </row>
    <row r="198" spans="5:6" ht="15">
      <c r="E198" s="32"/>
      <c r="F198" s="32"/>
    </row>
  </sheetData>
  <sheetProtection/>
  <printOptions/>
  <pageMargins left="0.747916666666667" right="0.747916666666667" top="0.39375" bottom="0.393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3.28125" style="0" customWidth="1"/>
    <col min="2" max="5" width="8.57421875" style="0" customWidth="1"/>
    <col min="6" max="6" width="11.421875" style="0" customWidth="1"/>
    <col min="7" max="10" width="8.57421875" style="0" customWidth="1"/>
    <col min="11" max="11" width="12.28125" style="0" customWidth="1"/>
    <col min="12" max="15" width="8.57421875" style="0" customWidth="1"/>
    <col min="16" max="16" width="11.421875" style="0" customWidth="1"/>
    <col min="17" max="16384" width="8.57421875" style="0" customWidth="1"/>
  </cols>
  <sheetData>
    <row r="1" spans="1:20" ht="60.75" customHeight="1">
      <c r="A1" s="185" t="s">
        <v>247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17" ht="15.75">
      <c r="A2" s="33" t="s">
        <v>56</v>
      </c>
      <c r="B2" s="33" t="s">
        <v>57</v>
      </c>
      <c r="C2" s="33"/>
      <c r="D2" s="33"/>
      <c r="E2" s="33"/>
      <c r="F2" s="33" t="s">
        <v>58</v>
      </c>
      <c r="G2" s="33" t="s">
        <v>57</v>
      </c>
      <c r="H2" s="33"/>
      <c r="I2" s="33"/>
      <c r="J2" s="33"/>
      <c r="K2" s="33" t="s">
        <v>59</v>
      </c>
      <c r="L2" s="33" t="s">
        <v>60</v>
      </c>
      <c r="M2" s="33"/>
      <c r="N2" s="33"/>
      <c r="O2" s="33"/>
      <c r="P2" s="33" t="s">
        <v>58</v>
      </c>
      <c r="Q2" s="33" t="s">
        <v>60</v>
      </c>
    </row>
    <row r="3" spans="1:18" ht="15">
      <c r="A3" s="28"/>
      <c r="B3" s="28"/>
      <c r="C3" s="28"/>
      <c r="D3" s="28"/>
      <c r="E3" s="34"/>
      <c r="F3" s="28"/>
      <c r="G3" s="28"/>
      <c r="H3" s="28"/>
      <c r="I3" s="28"/>
      <c r="J3" s="34"/>
      <c r="K3" s="28"/>
      <c r="L3" s="28"/>
      <c r="M3" s="28"/>
      <c r="N3" s="28"/>
      <c r="O3" s="34"/>
      <c r="P3" s="28"/>
      <c r="Q3" s="28"/>
      <c r="R3" s="28"/>
    </row>
    <row r="4" spans="1:19" ht="12.75">
      <c r="A4" s="28" t="s">
        <v>257</v>
      </c>
      <c r="B4" s="28" t="s">
        <v>252</v>
      </c>
      <c r="C4" s="28">
        <v>23.2</v>
      </c>
      <c r="D4" s="28">
        <v>20</v>
      </c>
      <c r="E4" s="28"/>
      <c r="F4" s="28" t="s">
        <v>250</v>
      </c>
      <c r="G4" s="28" t="s">
        <v>249</v>
      </c>
      <c r="H4" s="28">
        <v>22.5</v>
      </c>
      <c r="I4" s="28">
        <v>20</v>
      </c>
      <c r="J4" s="28"/>
      <c r="K4" s="173" t="s">
        <v>278</v>
      </c>
      <c r="L4" s="173" t="s">
        <v>274</v>
      </c>
      <c r="M4" s="173">
        <v>55.5</v>
      </c>
      <c r="N4" s="28">
        <v>20</v>
      </c>
      <c r="O4" s="28"/>
      <c r="P4" s="28" t="s">
        <v>268</v>
      </c>
      <c r="Q4" s="28" t="s">
        <v>262</v>
      </c>
      <c r="R4" s="28">
        <v>50</v>
      </c>
      <c r="S4">
        <v>20</v>
      </c>
    </row>
    <row r="5" spans="1:19" ht="12.75">
      <c r="A5" s="28" t="s">
        <v>347</v>
      </c>
      <c r="B5" s="28" t="s">
        <v>252</v>
      </c>
      <c r="C5">
        <v>23.8</v>
      </c>
      <c r="D5" s="28">
        <v>19</v>
      </c>
      <c r="E5" s="28"/>
      <c r="F5" s="28" t="s">
        <v>264</v>
      </c>
      <c r="G5" s="28" t="s">
        <v>262</v>
      </c>
      <c r="H5" s="28">
        <v>22.8</v>
      </c>
      <c r="I5" s="28">
        <v>19</v>
      </c>
      <c r="J5" s="28"/>
      <c r="K5" s="28" t="s">
        <v>266</v>
      </c>
      <c r="L5" s="28" t="s">
        <v>262</v>
      </c>
      <c r="M5" s="28">
        <v>56.6</v>
      </c>
      <c r="N5" s="28">
        <v>19</v>
      </c>
      <c r="O5" s="28"/>
      <c r="P5" s="28" t="s">
        <v>269</v>
      </c>
      <c r="Q5" s="28" t="s">
        <v>267</v>
      </c>
      <c r="R5" s="28">
        <v>51.2</v>
      </c>
      <c r="S5">
        <v>19</v>
      </c>
    </row>
    <row r="6" spans="1:18" ht="12.75">
      <c r="A6" s="173" t="s">
        <v>277</v>
      </c>
      <c r="B6" s="173" t="s">
        <v>274</v>
      </c>
      <c r="C6" s="28">
        <v>24.6</v>
      </c>
      <c r="D6" s="28">
        <v>18</v>
      </c>
      <c r="E6" s="28"/>
      <c r="F6" s="28" t="s">
        <v>253</v>
      </c>
      <c r="G6" s="28" t="s">
        <v>252</v>
      </c>
      <c r="H6" s="28">
        <v>23.1</v>
      </c>
      <c r="I6" s="28">
        <v>18</v>
      </c>
      <c r="J6" s="28"/>
      <c r="K6" s="28" t="s">
        <v>265</v>
      </c>
      <c r="L6" s="28" t="s">
        <v>267</v>
      </c>
      <c r="M6" s="28">
        <v>57</v>
      </c>
      <c r="N6" s="28">
        <v>18</v>
      </c>
      <c r="O6" s="28"/>
      <c r="P6" s="28"/>
      <c r="Q6" s="28"/>
      <c r="R6" s="28"/>
    </row>
    <row r="7" spans="1:18" ht="12.75">
      <c r="A7" s="28" t="s">
        <v>260</v>
      </c>
      <c r="B7" s="28" t="s">
        <v>262</v>
      </c>
      <c r="C7" s="28">
        <v>24.7</v>
      </c>
      <c r="D7" s="28">
        <v>17</v>
      </c>
      <c r="E7" s="28"/>
      <c r="F7" s="28" t="s">
        <v>254</v>
      </c>
      <c r="G7" s="28" t="s">
        <v>252</v>
      </c>
      <c r="H7" s="28">
        <v>24.3</v>
      </c>
      <c r="I7" s="28">
        <v>17</v>
      </c>
      <c r="J7" s="28"/>
      <c r="K7" s="28"/>
      <c r="L7" s="28"/>
      <c r="M7" s="28"/>
      <c r="N7" s="28"/>
      <c r="O7" s="28"/>
      <c r="P7" s="28"/>
      <c r="Q7" s="28"/>
      <c r="R7" s="28"/>
    </row>
    <row r="8" spans="1:18" ht="12.75">
      <c r="A8" s="28" t="s">
        <v>261</v>
      </c>
      <c r="B8" s="28" t="s">
        <v>262</v>
      </c>
      <c r="C8" s="28">
        <v>25.6</v>
      </c>
      <c r="D8" s="28">
        <v>16</v>
      </c>
      <c r="E8" s="28"/>
      <c r="F8" s="28" t="s">
        <v>255</v>
      </c>
      <c r="G8" s="28" t="s">
        <v>252</v>
      </c>
      <c r="H8" s="28">
        <v>25.3</v>
      </c>
      <c r="I8" s="28">
        <v>16</v>
      </c>
      <c r="J8" s="28"/>
      <c r="K8" s="28"/>
      <c r="L8" s="28"/>
      <c r="M8" s="28"/>
      <c r="N8" s="28"/>
      <c r="O8" s="28"/>
      <c r="P8" s="28"/>
      <c r="Q8" s="28"/>
      <c r="R8" s="28"/>
    </row>
    <row r="9" spans="1:18" ht="12.75">
      <c r="A9" s="28" t="s">
        <v>263</v>
      </c>
      <c r="B9" s="28" t="s">
        <v>262</v>
      </c>
      <c r="C9" s="28">
        <v>26</v>
      </c>
      <c r="D9" s="28">
        <v>15</v>
      </c>
      <c r="E9" s="28"/>
      <c r="F9" s="28" t="s">
        <v>251</v>
      </c>
      <c r="G9" s="28" t="s">
        <v>249</v>
      </c>
      <c r="H9" s="28">
        <v>27.8</v>
      </c>
      <c r="I9" s="28">
        <v>15</v>
      </c>
      <c r="J9" s="28"/>
      <c r="K9" s="28"/>
      <c r="L9" s="28"/>
      <c r="M9" s="28"/>
      <c r="N9" s="28"/>
      <c r="O9" s="28"/>
      <c r="P9" s="28"/>
      <c r="Q9" s="28"/>
      <c r="R9" s="28"/>
    </row>
    <row r="10" spans="1:18" ht="12.75">
      <c r="A10" s="28" t="s">
        <v>256</v>
      </c>
      <c r="B10" s="28" t="s">
        <v>252</v>
      </c>
      <c r="C10" s="28">
        <v>26.6</v>
      </c>
      <c r="D10" s="28">
        <v>14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2.75">
      <c r="A11" s="28" t="s">
        <v>195</v>
      </c>
      <c r="B11" s="28" t="s">
        <v>252</v>
      </c>
      <c r="C11" s="28">
        <v>26.7</v>
      </c>
      <c r="D11" s="28">
        <v>13</v>
      </c>
      <c r="E11" s="28"/>
      <c r="F11" s="28"/>
      <c r="G11" s="28"/>
      <c r="H11" s="28"/>
      <c r="I11" s="28"/>
      <c r="J11" s="28"/>
      <c r="K11" s="28"/>
      <c r="L11" s="28"/>
      <c r="N11" s="28"/>
      <c r="O11" s="28"/>
      <c r="P11" s="28"/>
      <c r="Q11" s="28"/>
      <c r="R11" s="28"/>
    </row>
    <row r="12" spans="1:16" ht="12.75">
      <c r="A12" s="173" t="s">
        <v>279</v>
      </c>
      <c r="B12" s="173" t="s">
        <v>274</v>
      </c>
      <c r="C12" s="28">
        <v>26.7</v>
      </c>
      <c r="D12" s="28">
        <v>13</v>
      </c>
      <c r="F12" s="28"/>
      <c r="G12" s="28"/>
      <c r="K12" s="28"/>
      <c r="L12" s="28"/>
      <c r="M12" s="28"/>
      <c r="N12" s="28"/>
      <c r="P12" s="28"/>
    </row>
    <row r="13" spans="1:14" ht="12.75">
      <c r="A13" s="28" t="s">
        <v>248</v>
      </c>
      <c r="B13" s="28" t="s">
        <v>249</v>
      </c>
      <c r="C13">
        <v>26.8</v>
      </c>
      <c r="D13" s="28">
        <v>11</v>
      </c>
      <c r="F13" s="28"/>
      <c r="G13" s="28"/>
      <c r="K13" s="28"/>
      <c r="L13" s="28"/>
      <c r="M13" s="28"/>
      <c r="N13" s="28"/>
    </row>
    <row r="14" spans="1:7" ht="12.75">
      <c r="A14" s="173" t="s">
        <v>275</v>
      </c>
      <c r="B14" s="173" t="s">
        <v>274</v>
      </c>
      <c r="C14">
        <v>26.8</v>
      </c>
      <c r="D14" s="28">
        <v>11</v>
      </c>
      <c r="F14" s="28"/>
      <c r="G14" s="28"/>
    </row>
    <row r="15" spans="1:7" ht="12.75">
      <c r="A15" s="173" t="s">
        <v>273</v>
      </c>
      <c r="B15" s="173" t="s">
        <v>274</v>
      </c>
      <c r="C15">
        <v>26.9</v>
      </c>
      <c r="D15" s="28">
        <v>9</v>
      </c>
      <c r="F15" s="28"/>
      <c r="G15" s="28"/>
    </row>
    <row r="16" spans="1:7" ht="12.75">
      <c r="A16" s="173" t="s">
        <v>272</v>
      </c>
      <c r="B16" s="173" t="s">
        <v>271</v>
      </c>
      <c r="C16">
        <v>27.3</v>
      </c>
      <c r="D16" s="28">
        <v>8</v>
      </c>
      <c r="F16" s="28"/>
      <c r="G16" s="28"/>
    </row>
    <row r="17" spans="1:7" ht="12.75">
      <c r="A17" s="173" t="s">
        <v>276</v>
      </c>
      <c r="B17" s="173" t="s">
        <v>274</v>
      </c>
      <c r="C17">
        <v>28.5</v>
      </c>
      <c r="D17" s="28">
        <v>7</v>
      </c>
      <c r="F17" s="28"/>
      <c r="G17" s="28"/>
    </row>
    <row r="18" spans="1:7" ht="12.75">
      <c r="A18" s="173" t="s">
        <v>121</v>
      </c>
      <c r="B18" s="173" t="s">
        <v>271</v>
      </c>
      <c r="C18" s="28">
        <v>29.9</v>
      </c>
      <c r="D18" s="28">
        <v>6</v>
      </c>
      <c r="F18" s="28"/>
      <c r="G18" s="28"/>
    </row>
    <row r="19" spans="1:7" ht="12.75">
      <c r="A19" s="28"/>
      <c r="B19" s="28"/>
      <c r="C19" s="28"/>
      <c r="D19" s="28"/>
      <c r="F19" s="28"/>
      <c r="G19" s="28"/>
    </row>
    <row r="20" spans="1:7" ht="12.75">
      <c r="A20" s="28"/>
      <c r="B20" s="28"/>
      <c r="C20" s="28"/>
      <c r="F20" s="28"/>
      <c r="G20" s="28"/>
    </row>
    <row r="21" spans="1:7" ht="12.75">
      <c r="A21" s="28"/>
      <c r="B21" s="28"/>
      <c r="F21" s="28"/>
      <c r="G21" s="28"/>
    </row>
    <row r="22" spans="1:7" ht="12.75">
      <c r="A22" s="28"/>
      <c r="B22" s="28"/>
      <c r="C22" s="28"/>
      <c r="F22" s="28"/>
      <c r="G22" s="28"/>
    </row>
    <row r="23" spans="1:7" ht="12.75">
      <c r="A23" s="28"/>
      <c r="B23" s="28"/>
      <c r="C23" s="28"/>
      <c r="F23" s="28"/>
      <c r="G23" s="28"/>
    </row>
    <row r="24" spans="1:7" ht="12.75">
      <c r="A24" s="28"/>
      <c r="B24" s="28"/>
      <c r="C24" s="28"/>
      <c r="F24" s="28"/>
      <c r="G24" s="28"/>
    </row>
    <row r="25" spans="1:7" ht="12.75">
      <c r="A25" s="28"/>
      <c r="B25" s="28"/>
      <c r="C25" s="28"/>
      <c r="F25" s="28"/>
      <c r="G25" s="28"/>
    </row>
    <row r="27" spans="1:17" ht="15.75">
      <c r="A27" s="33" t="s">
        <v>61</v>
      </c>
      <c r="B27" s="33" t="s">
        <v>26</v>
      </c>
      <c r="C27" s="33"/>
      <c r="D27" s="33"/>
      <c r="E27" s="33"/>
      <c r="F27" s="33" t="s">
        <v>58</v>
      </c>
      <c r="G27" s="33" t="s">
        <v>26</v>
      </c>
      <c r="H27" s="33"/>
      <c r="I27" s="33"/>
      <c r="J27" s="33"/>
      <c r="K27" s="33" t="s">
        <v>61</v>
      </c>
      <c r="L27" s="33" t="s">
        <v>62</v>
      </c>
      <c r="M27" s="33"/>
      <c r="N27" s="33"/>
      <c r="O27" s="33"/>
      <c r="P27" s="33" t="s">
        <v>58</v>
      </c>
      <c r="Q27" s="33" t="s">
        <v>62</v>
      </c>
    </row>
    <row r="29" spans="1:19" ht="12.75">
      <c r="A29" s="28" t="s">
        <v>257</v>
      </c>
      <c r="B29" s="28" t="s">
        <v>252</v>
      </c>
      <c r="C29" s="28">
        <v>2.15</v>
      </c>
      <c r="D29" s="28">
        <v>20</v>
      </c>
      <c r="F29" s="28" t="s">
        <v>250</v>
      </c>
      <c r="G29" s="28" t="s">
        <v>249</v>
      </c>
      <c r="H29">
        <v>2.36</v>
      </c>
      <c r="I29">
        <v>20</v>
      </c>
      <c r="K29" s="28" t="s">
        <v>270</v>
      </c>
      <c r="L29" s="28" t="s">
        <v>267</v>
      </c>
      <c r="M29">
        <v>8.95</v>
      </c>
      <c r="N29" s="28">
        <v>20</v>
      </c>
      <c r="P29" s="28" t="s">
        <v>255</v>
      </c>
      <c r="Q29" s="28" t="s">
        <v>252</v>
      </c>
      <c r="R29">
        <v>10.73</v>
      </c>
      <c r="S29">
        <v>20</v>
      </c>
    </row>
    <row r="30" spans="1:19" ht="12.75">
      <c r="A30" s="173" t="s">
        <v>277</v>
      </c>
      <c r="B30" s="173" t="s">
        <v>274</v>
      </c>
      <c r="C30" s="28">
        <v>2.04</v>
      </c>
      <c r="D30" s="28">
        <v>19</v>
      </c>
      <c r="F30" s="28" t="s">
        <v>259</v>
      </c>
      <c r="G30" s="28" t="s">
        <v>252</v>
      </c>
      <c r="H30">
        <v>2.3</v>
      </c>
      <c r="I30">
        <v>19</v>
      </c>
      <c r="K30" s="28" t="s">
        <v>195</v>
      </c>
      <c r="L30" s="28" t="s">
        <v>252</v>
      </c>
      <c r="M30" s="28">
        <v>7.28</v>
      </c>
      <c r="N30">
        <v>19</v>
      </c>
      <c r="P30" s="28" t="s">
        <v>264</v>
      </c>
      <c r="Q30" s="28" t="s">
        <v>262</v>
      </c>
      <c r="R30">
        <v>10.17</v>
      </c>
      <c r="S30">
        <v>19</v>
      </c>
    </row>
    <row r="31" spans="1:19" ht="12.75">
      <c r="A31" s="28" t="s">
        <v>258</v>
      </c>
      <c r="B31" s="28" t="s">
        <v>252</v>
      </c>
      <c r="C31" s="28">
        <v>1.98</v>
      </c>
      <c r="D31" s="28">
        <v>18</v>
      </c>
      <c r="F31" s="28" t="s">
        <v>253</v>
      </c>
      <c r="G31" s="28" t="s">
        <v>252</v>
      </c>
      <c r="H31">
        <v>2.18</v>
      </c>
      <c r="I31">
        <v>18</v>
      </c>
      <c r="K31" s="28" t="s">
        <v>276</v>
      </c>
      <c r="L31" s="28" t="s">
        <v>274</v>
      </c>
      <c r="M31">
        <v>6.48</v>
      </c>
      <c r="N31">
        <v>18</v>
      </c>
      <c r="P31" s="28" t="s">
        <v>268</v>
      </c>
      <c r="Q31" s="28" t="s">
        <v>262</v>
      </c>
      <c r="R31">
        <v>9.5</v>
      </c>
      <c r="S31">
        <v>18</v>
      </c>
    </row>
    <row r="32" spans="1:19" ht="12.75">
      <c r="A32" s="173" t="s">
        <v>260</v>
      </c>
      <c r="B32" s="173" t="s">
        <v>262</v>
      </c>
      <c r="C32" s="28">
        <v>1.9</v>
      </c>
      <c r="D32" s="28">
        <v>17</v>
      </c>
      <c r="F32" s="28" t="s">
        <v>255</v>
      </c>
      <c r="G32" s="28" t="s">
        <v>252</v>
      </c>
      <c r="H32">
        <v>2.1</v>
      </c>
      <c r="I32">
        <v>17</v>
      </c>
      <c r="K32" s="28" t="s">
        <v>261</v>
      </c>
      <c r="L32" s="28" t="s">
        <v>262</v>
      </c>
      <c r="M32">
        <v>5.99</v>
      </c>
      <c r="N32">
        <v>17</v>
      </c>
      <c r="P32" s="28" t="s">
        <v>250</v>
      </c>
      <c r="Q32" s="28" t="s">
        <v>249</v>
      </c>
      <c r="R32">
        <v>8.47</v>
      </c>
      <c r="S32">
        <v>17</v>
      </c>
    </row>
    <row r="33" spans="1:19" ht="12.75">
      <c r="A33" s="173" t="s">
        <v>265</v>
      </c>
      <c r="B33" s="173" t="s">
        <v>262</v>
      </c>
      <c r="C33" s="28">
        <v>1.86</v>
      </c>
      <c r="D33" s="28">
        <v>16</v>
      </c>
      <c r="F33" s="28" t="s">
        <v>251</v>
      </c>
      <c r="G33" s="28" t="s">
        <v>249</v>
      </c>
      <c r="H33">
        <v>1.6</v>
      </c>
      <c r="I33">
        <v>16</v>
      </c>
      <c r="K33" s="28"/>
      <c r="L33" s="28"/>
      <c r="P33" s="28" t="s">
        <v>254</v>
      </c>
      <c r="Q33" s="28" t="s">
        <v>252</v>
      </c>
      <c r="R33">
        <v>8.03</v>
      </c>
      <c r="S33">
        <v>16</v>
      </c>
    </row>
    <row r="34" spans="1:19" ht="12.75">
      <c r="A34" s="173" t="s">
        <v>270</v>
      </c>
      <c r="B34" s="173" t="s">
        <v>267</v>
      </c>
      <c r="C34" s="28">
        <v>1.81</v>
      </c>
      <c r="D34" s="28">
        <v>15</v>
      </c>
      <c r="F34" s="28"/>
      <c r="G34" s="28"/>
      <c r="K34" s="28"/>
      <c r="L34" s="28"/>
      <c r="P34" s="28" t="s">
        <v>269</v>
      </c>
      <c r="Q34" s="28" t="s">
        <v>262</v>
      </c>
      <c r="R34">
        <v>7</v>
      </c>
      <c r="S34">
        <v>15</v>
      </c>
    </row>
    <row r="35" spans="1:17" ht="12.75">
      <c r="A35" s="28" t="s">
        <v>248</v>
      </c>
      <c r="B35" s="28" t="s">
        <v>249</v>
      </c>
      <c r="C35" s="28">
        <v>1.69</v>
      </c>
      <c r="D35" s="28">
        <v>14</v>
      </c>
      <c r="F35" s="28"/>
      <c r="G35" s="28"/>
      <c r="K35" s="28"/>
      <c r="L35" s="28"/>
      <c r="P35" s="28"/>
      <c r="Q35" s="28"/>
    </row>
    <row r="36" spans="1:17" ht="12.75">
      <c r="A36" s="173" t="s">
        <v>272</v>
      </c>
      <c r="B36" s="173" t="s">
        <v>271</v>
      </c>
      <c r="C36" s="28">
        <v>1.67</v>
      </c>
      <c r="D36" s="28">
        <v>13</v>
      </c>
      <c r="F36" s="28"/>
      <c r="G36" s="28"/>
      <c r="K36" s="28"/>
      <c r="L36" s="28"/>
      <c r="M36" s="28"/>
      <c r="P36" s="28"/>
      <c r="Q36" s="28"/>
    </row>
    <row r="37" spans="1:17" ht="12.75">
      <c r="A37" s="28" t="s">
        <v>195</v>
      </c>
      <c r="B37" s="28" t="s">
        <v>252</v>
      </c>
      <c r="C37" s="28">
        <v>1.64</v>
      </c>
      <c r="D37" s="28">
        <v>12</v>
      </c>
      <c r="F37" s="28"/>
      <c r="G37" s="28"/>
      <c r="K37" s="28"/>
      <c r="L37" s="28"/>
      <c r="P37" s="28"/>
      <c r="Q37" s="28"/>
    </row>
    <row r="38" spans="1:17" ht="12.75">
      <c r="A38" s="173" t="s">
        <v>275</v>
      </c>
      <c r="B38" s="173" t="s">
        <v>274</v>
      </c>
      <c r="C38" s="28">
        <v>1.6</v>
      </c>
      <c r="D38" s="28">
        <v>11</v>
      </c>
      <c r="F38" s="28"/>
      <c r="G38" s="28"/>
      <c r="K38" s="28"/>
      <c r="L38" s="28"/>
      <c r="P38" s="28"/>
      <c r="Q38" s="28"/>
    </row>
    <row r="39" spans="1:17" ht="12.75">
      <c r="A39" s="28" t="s">
        <v>256</v>
      </c>
      <c r="B39" s="28" t="s">
        <v>252</v>
      </c>
      <c r="C39" s="28">
        <v>1.52</v>
      </c>
      <c r="D39" s="28">
        <v>10</v>
      </c>
      <c r="F39" s="28"/>
      <c r="G39" s="28"/>
      <c r="K39" s="28"/>
      <c r="L39" s="28"/>
      <c r="P39" s="28"/>
      <c r="Q39" s="28"/>
    </row>
    <row r="40" spans="1:17" ht="12.75">
      <c r="A40" s="173" t="s">
        <v>121</v>
      </c>
      <c r="B40" s="173" t="s">
        <v>271</v>
      </c>
      <c r="C40" s="28">
        <v>1.51</v>
      </c>
      <c r="D40" s="28">
        <v>9</v>
      </c>
      <c r="F40" s="28"/>
      <c r="G40" s="28"/>
      <c r="K40" s="28"/>
      <c r="L40" s="28"/>
      <c r="P40" s="28"/>
      <c r="Q40" s="28"/>
    </row>
    <row r="41" spans="3:17" ht="12.75">
      <c r="C41" s="28"/>
      <c r="D41" s="28"/>
      <c r="F41" s="28"/>
      <c r="G41" s="28"/>
      <c r="K41" s="28"/>
      <c r="L41" s="28"/>
      <c r="P41" s="28"/>
      <c r="Q41" s="28"/>
    </row>
    <row r="42" spans="3:17" ht="12.75">
      <c r="C42" s="28"/>
      <c r="D42" s="28"/>
      <c r="F42" s="28"/>
      <c r="G42" s="28"/>
      <c r="K42" s="28"/>
      <c r="L42" s="28"/>
      <c r="P42" s="28"/>
      <c r="Q42" s="28"/>
    </row>
    <row r="43" spans="3:17" ht="12.75">
      <c r="C43" s="28"/>
      <c r="D43" s="28"/>
      <c r="F43" s="28"/>
      <c r="G43" s="28"/>
      <c r="K43" s="28"/>
      <c r="L43" s="28"/>
      <c r="P43" s="28"/>
      <c r="Q43" s="28"/>
    </row>
    <row r="44" spans="1:17" ht="12.75">
      <c r="A44" s="28"/>
      <c r="B44" s="28"/>
      <c r="C44" s="28"/>
      <c r="D44" s="28"/>
      <c r="F44" s="28"/>
      <c r="G44" s="28"/>
      <c r="K44" s="28"/>
      <c r="L44" s="28"/>
      <c r="P44" s="28"/>
      <c r="Q44" s="28"/>
    </row>
    <row r="45" spans="1:12" ht="12.75">
      <c r="A45" s="28"/>
      <c r="B45" s="28"/>
      <c r="C45" s="28"/>
      <c r="D45" s="28"/>
      <c r="F45" s="28"/>
      <c r="G45" s="28"/>
      <c r="K45" s="28"/>
      <c r="L45" s="28"/>
    </row>
    <row r="46" spans="1:7" ht="12.75">
      <c r="A46" s="28"/>
      <c r="B46" s="28"/>
      <c r="C46" s="28"/>
      <c r="D46" s="28"/>
      <c r="F46" s="28"/>
      <c r="G46" s="28"/>
    </row>
    <row r="47" spans="1:18" ht="15.75">
      <c r="A47" s="172" t="s">
        <v>59</v>
      </c>
      <c r="B47" s="172" t="s">
        <v>51</v>
      </c>
      <c r="C47" s="172"/>
      <c r="D47" s="28"/>
      <c r="E47" s="33"/>
      <c r="F47" s="33" t="s">
        <v>63</v>
      </c>
      <c r="G47" s="33" t="s">
        <v>51</v>
      </c>
      <c r="H47" s="33"/>
      <c r="I47" s="33"/>
      <c r="J47" s="33"/>
      <c r="K47" s="33" t="s">
        <v>59</v>
      </c>
      <c r="L47" s="33" t="s">
        <v>13</v>
      </c>
      <c r="M47" s="33"/>
      <c r="N47" s="33"/>
      <c r="O47" s="33"/>
      <c r="P47" s="33" t="s">
        <v>63</v>
      </c>
      <c r="Q47" s="33" t="s">
        <v>13</v>
      </c>
      <c r="R47" s="33"/>
    </row>
    <row r="48" spans="1:7" ht="12.75">
      <c r="A48" s="28"/>
      <c r="B48" s="28"/>
      <c r="C48" s="28"/>
      <c r="D48" s="28"/>
      <c r="F48" s="28"/>
      <c r="G48" s="28"/>
    </row>
    <row r="49" spans="1:19" ht="12.75">
      <c r="A49" s="28"/>
      <c r="B49" s="28"/>
      <c r="C49" s="28"/>
      <c r="D49" s="28"/>
      <c r="E49" s="28"/>
      <c r="F49" s="28" t="s">
        <v>264</v>
      </c>
      <c r="G49" s="28" t="s">
        <v>262</v>
      </c>
      <c r="H49" s="28">
        <v>8.01</v>
      </c>
      <c r="I49" s="28">
        <v>20</v>
      </c>
      <c r="J49" s="28"/>
      <c r="K49" s="28" t="s">
        <v>278</v>
      </c>
      <c r="L49" s="28" t="s">
        <v>274</v>
      </c>
      <c r="M49">
        <v>88</v>
      </c>
      <c r="N49" s="28">
        <v>20</v>
      </c>
      <c r="O49" s="28"/>
      <c r="P49" s="28" t="s">
        <v>253</v>
      </c>
      <c r="Q49" s="28" t="s">
        <v>252</v>
      </c>
      <c r="R49" s="28">
        <v>76</v>
      </c>
      <c r="S49" s="28">
        <v>20</v>
      </c>
    </row>
    <row r="50" spans="1:19" ht="12.75">
      <c r="A50" s="28" t="s">
        <v>278</v>
      </c>
      <c r="B50" s="28" t="s">
        <v>274</v>
      </c>
      <c r="C50" s="28">
        <v>6.01</v>
      </c>
      <c r="D50" s="28">
        <v>20</v>
      </c>
      <c r="E50" s="28"/>
      <c r="F50" s="28" t="s">
        <v>268</v>
      </c>
      <c r="G50" s="28" t="s">
        <v>262</v>
      </c>
      <c r="H50" s="28">
        <v>7.6</v>
      </c>
      <c r="I50" s="28">
        <v>19</v>
      </c>
      <c r="J50" s="28"/>
      <c r="K50" s="28" t="s">
        <v>277</v>
      </c>
      <c r="L50" s="28" t="s">
        <v>274</v>
      </c>
      <c r="M50" s="28">
        <v>88</v>
      </c>
      <c r="N50" s="28">
        <v>20</v>
      </c>
      <c r="O50" s="28"/>
      <c r="P50" s="28" t="s">
        <v>251</v>
      </c>
      <c r="Q50" s="28" t="s">
        <v>249</v>
      </c>
      <c r="R50" s="28">
        <v>44</v>
      </c>
      <c r="S50" s="28">
        <v>19</v>
      </c>
    </row>
    <row r="51" spans="1:19" ht="12.75">
      <c r="A51" s="28" t="s">
        <v>261</v>
      </c>
      <c r="B51" s="28" t="s">
        <v>262</v>
      </c>
      <c r="C51" s="28">
        <v>5.88</v>
      </c>
      <c r="D51" s="28">
        <v>19</v>
      </c>
      <c r="E51" s="28"/>
      <c r="F51" s="28" t="s">
        <v>269</v>
      </c>
      <c r="G51" s="28" t="s">
        <v>262</v>
      </c>
      <c r="H51" s="28">
        <v>6.67</v>
      </c>
      <c r="I51" s="28">
        <v>18</v>
      </c>
      <c r="J51" s="28"/>
      <c r="K51" s="28" t="s">
        <v>265</v>
      </c>
      <c r="L51" s="28" t="s">
        <v>262</v>
      </c>
      <c r="M51">
        <v>79</v>
      </c>
      <c r="N51" s="28">
        <v>18</v>
      </c>
      <c r="O51" s="28"/>
      <c r="P51" s="28"/>
      <c r="Q51" s="28"/>
      <c r="R51" s="28"/>
      <c r="S51" s="28"/>
    </row>
    <row r="52" spans="1:19" ht="12.75">
      <c r="A52" s="28" t="s">
        <v>266</v>
      </c>
      <c r="B52" s="28" t="s">
        <v>262</v>
      </c>
      <c r="C52" s="28">
        <v>5.51</v>
      </c>
      <c r="D52" s="28">
        <v>18</v>
      </c>
      <c r="E52" s="28"/>
      <c r="F52" s="28"/>
      <c r="G52" s="28"/>
      <c r="H52" s="28"/>
      <c r="I52" s="28"/>
      <c r="J52" s="28"/>
      <c r="K52" s="28" t="s">
        <v>266</v>
      </c>
      <c r="L52" s="28" t="s">
        <v>262</v>
      </c>
      <c r="M52" s="28">
        <v>77</v>
      </c>
      <c r="N52" s="28">
        <v>17</v>
      </c>
      <c r="O52" s="28"/>
      <c r="P52" s="28"/>
      <c r="Q52" s="28"/>
      <c r="R52" s="28"/>
      <c r="S52" s="28"/>
    </row>
    <row r="53" spans="1:19" ht="12.75">
      <c r="A53" s="28" t="s">
        <v>279</v>
      </c>
      <c r="B53" s="28" t="s">
        <v>274</v>
      </c>
      <c r="C53" s="28">
        <v>4.94</v>
      </c>
      <c r="D53" s="28">
        <v>17</v>
      </c>
      <c r="E53" s="28"/>
      <c r="F53" s="28"/>
      <c r="G53" s="28"/>
      <c r="H53" s="28"/>
      <c r="I53" s="28"/>
      <c r="J53" s="28"/>
      <c r="K53" s="28" t="s">
        <v>346</v>
      </c>
      <c r="L53" s="28" t="s">
        <v>252</v>
      </c>
      <c r="M53" s="28">
        <v>74</v>
      </c>
      <c r="N53" s="28">
        <v>16</v>
      </c>
      <c r="O53" s="28"/>
      <c r="P53" s="28"/>
      <c r="Q53" s="28"/>
      <c r="R53" s="28"/>
      <c r="S53" s="28"/>
    </row>
    <row r="54" spans="1:19" ht="12.75">
      <c r="A54" s="28" t="s">
        <v>273</v>
      </c>
      <c r="B54" s="28" t="s">
        <v>274</v>
      </c>
      <c r="C54" s="28">
        <v>4.78</v>
      </c>
      <c r="D54" s="28">
        <v>16</v>
      </c>
      <c r="E54" s="28"/>
      <c r="F54" s="28"/>
      <c r="G54" s="28"/>
      <c r="H54" s="28"/>
      <c r="I54" s="28"/>
      <c r="J54" s="28"/>
      <c r="K54" s="28" t="s">
        <v>273</v>
      </c>
      <c r="L54" s="28" t="s">
        <v>274</v>
      </c>
      <c r="M54" s="28">
        <v>73</v>
      </c>
      <c r="N54" s="28">
        <v>15</v>
      </c>
      <c r="O54" s="28"/>
      <c r="P54" s="28"/>
      <c r="Q54" s="28"/>
      <c r="R54" s="28"/>
      <c r="S54" s="28"/>
    </row>
    <row r="55" spans="1:19" ht="12.75">
      <c r="A55" s="28" t="s">
        <v>276</v>
      </c>
      <c r="B55" s="28" t="s">
        <v>274</v>
      </c>
      <c r="C55" s="28">
        <v>4.4</v>
      </c>
      <c r="D55" s="28">
        <v>15</v>
      </c>
      <c r="E55" s="28"/>
      <c r="F55" s="28"/>
      <c r="G55" s="28"/>
      <c r="H55" s="28"/>
      <c r="I55" s="28"/>
      <c r="J55" s="28"/>
      <c r="K55" s="28" t="s">
        <v>260</v>
      </c>
      <c r="L55" s="28" t="s">
        <v>262</v>
      </c>
      <c r="M55" s="28">
        <v>70</v>
      </c>
      <c r="N55" s="28">
        <v>14</v>
      </c>
      <c r="O55" s="28"/>
      <c r="P55" s="28"/>
      <c r="Q55" s="28"/>
      <c r="R55" s="28"/>
      <c r="S55" s="28"/>
    </row>
    <row r="56" spans="1:19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 t="s">
        <v>257</v>
      </c>
      <c r="L56" s="28" t="s">
        <v>252</v>
      </c>
      <c r="M56" s="28">
        <v>69</v>
      </c>
      <c r="N56" s="28">
        <v>13</v>
      </c>
      <c r="O56" s="28"/>
      <c r="P56" s="28"/>
      <c r="Q56" s="28"/>
      <c r="R56" s="28"/>
      <c r="S56" s="28"/>
    </row>
    <row r="57" spans="1:19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 t="s">
        <v>256</v>
      </c>
      <c r="L57" s="28" t="s">
        <v>252</v>
      </c>
      <c r="M57" s="28">
        <v>68</v>
      </c>
      <c r="N57" s="28">
        <v>12</v>
      </c>
      <c r="O57" s="28"/>
      <c r="P57" s="28"/>
      <c r="Q57" s="28"/>
      <c r="R57" s="28"/>
      <c r="S57" s="28"/>
    </row>
    <row r="58" spans="1:19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 t="s">
        <v>275</v>
      </c>
      <c r="L58" s="28" t="s">
        <v>274</v>
      </c>
      <c r="M58">
        <v>68</v>
      </c>
      <c r="N58" s="28">
        <v>12</v>
      </c>
      <c r="O58" s="28"/>
      <c r="P58" s="28"/>
      <c r="Q58" s="28"/>
      <c r="R58" s="28"/>
      <c r="S58" s="28"/>
    </row>
    <row r="59" spans="1:19" ht="12.75">
      <c r="A59" s="28"/>
      <c r="B59" s="28"/>
      <c r="D59" s="28"/>
      <c r="E59" s="28"/>
      <c r="F59" s="28"/>
      <c r="G59" s="28"/>
      <c r="H59" s="28"/>
      <c r="I59" s="28"/>
      <c r="J59" s="28"/>
      <c r="K59" s="28" t="s">
        <v>279</v>
      </c>
      <c r="L59" s="28" t="s">
        <v>274</v>
      </c>
      <c r="M59" s="28">
        <v>65</v>
      </c>
      <c r="N59" s="28">
        <v>10</v>
      </c>
      <c r="O59" s="28"/>
      <c r="P59" s="28"/>
      <c r="Q59" s="28"/>
      <c r="R59" s="28"/>
      <c r="S59" s="28"/>
    </row>
    <row r="60" spans="1:14" ht="12.75">
      <c r="A60" s="28"/>
      <c r="B60" s="28"/>
      <c r="C60" s="28"/>
      <c r="K60" s="28" t="s">
        <v>248</v>
      </c>
      <c r="L60" s="28" t="s">
        <v>249</v>
      </c>
      <c r="M60" s="28">
        <v>60</v>
      </c>
      <c r="N60" s="28">
        <v>9</v>
      </c>
    </row>
    <row r="61" spans="1:14" ht="12.75">
      <c r="A61" s="28"/>
      <c r="B61" s="28"/>
      <c r="C61" s="28"/>
      <c r="K61" s="173" t="s">
        <v>272</v>
      </c>
      <c r="L61" s="173" t="s">
        <v>271</v>
      </c>
      <c r="M61" s="28">
        <v>59</v>
      </c>
      <c r="N61" s="28">
        <v>8</v>
      </c>
    </row>
    <row r="62" spans="1:14" ht="12.75">
      <c r="A62" s="28"/>
      <c r="B62" s="28"/>
      <c r="K62" s="173" t="s">
        <v>121</v>
      </c>
      <c r="L62" s="173" t="s">
        <v>271</v>
      </c>
      <c r="M62" s="28">
        <v>54</v>
      </c>
      <c r="N62" s="28">
        <v>7</v>
      </c>
    </row>
    <row r="63" spans="1:14" ht="12.75">
      <c r="A63" s="28"/>
      <c r="B63" s="28"/>
      <c r="K63" s="28"/>
      <c r="L63" s="28"/>
      <c r="M63" s="28"/>
      <c r="N63" s="28"/>
    </row>
    <row r="64" spans="1:14" ht="12.75">
      <c r="A64" s="28"/>
      <c r="B64" s="28"/>
      <c r="K64" s="28"/>
      <c r="L64" s="28"/>
      <c r="M64" s="28"/>
      <c r="N64" s="28"/>
    </row>
    <row r="65" spans="1:12" ht="12.75">
      <c r="A65" s="28"/>
      <c r="B65" s="28"/>
      <c r="K65" s="28"/>
      <c r="L65" s="28"/>
    </row>
    <row r="66" spans="1:12" ht="12.75">
      <c r="A66" s="28"/>
      <c r="B66" s="28"/>
      <c r="K66" s="28"/>
      <c r="L66" s="28"/>
    </row>
    <row r="67" spans="1:18" ht="15.75">
      <c r="A67" s="33" t="s">
        <v>61</v>
      </c>
      <c r="B67" s="182" t="s">
        <v>53</v>
      </c>
      <c r="C67" s="182"/>
      <c r="D67" s="33"/>
      <c r="E67" s="33"/>
      <c r="F67" s="33" t="s">
        <v>64</v>
      </c>
      <c r="G67" s="183" t="s">
        <v>53</v>
      </c>
      <c r="H67" s="183"/>
      <c r="I67" s="33"/>
      <c r="J67" s="33"/>
      <c r="K67" s="33" t="s">
        <v>65</v>
      </c>
      <c r="L67" s="184" t="s">
        <v>66</v>
      </c>
      <c r="M67" s="184"/>
      <c r="N67" s="33"/>
      <c r="O67" s="33"/>
      <c r="P67" s="33" t="s">
        <v>67</v>
      </c>
      <c r="Q67" s="184" t="s">
        <v>66</v>
      </c>
      <c r="R67" s="184"/>
    </row>
    <row r="68" spans="1:12" ht="12.75">
      <c r="A68" s="28"/>
      <c r="B68" s="28"/>
      <c r="K68" s="28"/>
      <c r="L68" s="28"/>
    </row>
    <row r="69" spans="1:18" ht="12.75">
      <c r="A69" s="28"/>
      <c r="B69" s="28"/>
      <c r="C69" s="28"/>
      <c r="F69" s="28"/>
      <c r="G69" s="28" t="s">
        <v>262</v>
      </c>
      <c r="H69" s="28">
        <v>1.36</v>
      </c>
      <c r="I69">
        <v>20</v>
      </c>
      <c r="K69" s="28"/>
      <c r="L69" s="28" t="s">
        <v>252</v>
      </c>
      <c r="M69" s="28" t="s">
        <v>307</v>
      </c>
      <c r="N69">
        <v>20</v>
      </c>
      <c r="Q69" s="28"/>
      <c r="R69" s="28"/>
    </row>
    <row r="70" spans="1:14" ht="12.75">
      <c r="A70" s="28"/>
      <c r="B70" s="28"/>
      <c r="C70" s="28"/>
      <c r="F70" s="28"/>
      <c r="G70" s="28" t="s">
        <v>252</v>
      </c>
      <c r="H70" s="28" t="s">
        <v>337</v>
      </c>
      <c r="I70">
        <v>19</v>
      </c>
      <c r="K70" s="28"/>
      <c r="L70" s="28" t="s">
        <v>274</v>
      </c>
      <c r="M70" s="28" t="s">
        <v>344</v>
      </c>
      <c r="N70">
        <v>19</v>
      </c>
    </row>
    <row r="71" spans="1:14" ht="12.75">
      <c r="A71" s="28"/>
      <c r="B71" s="28"/>
      <c r="C71" s="28"/>
      <c r="F71" s="28"/>
      <c r="G71" s="28" t="s">
        <v>249</v>
      </c>
      <c r="H71" s="173" t="s">
        <v>338</v>
      </c>
      <c r="I71">
        <v>18</v>
      </c>
      <c r="K71" s="28"/>
      <c r="L71" s="28" t="s">
        <v>262</v>
      </c>
      <c r="M71" s="28" t="s">
        <v>345</v>
      </c>
      <c r="N71">
        <v>18</v>
      </c>
    </row>
    <row r="72" spans="1:13" ht="12.75">
      <c r="A72" s="28"/>
      <c r="B72" s="28"/>
      <c r="C72" s="28"/>
      <c r="K72" s="28"/>
      <c r="L72" s="28"/>
      <c r="M72" s="28"/>
    </row>
    <row r="73" spans="12:13" ht="12.75">
      <c r="L73" s="28"/>
      <c r="M73" s="28"/>
    </row>
  </sheetData>
  <sheetProtection/>
  <mergeCells count="5">
    <mergeCell ref="B67:C67"/>
    <mergeCell ref="G67:H67"/>
    <mergeCell ref="L67:M67"/>
    <mergeCell ref="Q67:R67"/>
    <mergeCell ref="A1:T1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4"/>
  <sheetViews>
    <sheetView zoomScalePageLayoutView="0" workbookViewId="0" topLeftCell="A1">
      <pane ySplit="5" topLeftCell="A93" activePane="bottomLeft" state="frozen"/>
      <selection pane="topLeft" activeCell="A1" sqref="A1"/>
      <selection pane="bottomLeft" activeCell="L96" sqref="L96"/>
    </sheetView>
  </sheetViews>
  <sheetFormatPr defaultColWidth="9.140625" defaultRowHeight="12.75"/>
  <cols>
    <col min="1" max="1" width="16.421875" style="0" customWidth="1"/>
    <col min="2" max="2" width="17.57421875" style="0" customWidth="1"/>
    <col min="3" max="8" width="13.421875" style="0" customWidth="1"/>
    <col min="9" max="9" width="6.57421875" style="0" customWidth="1"/>
    <col min="10" max="10" width="10.8515625" style="35" customWidth="1"/>
    <col min="11" max="11" width="8.7109375" style="35" customWidth="1"/>
    <col min="12" max="16384" width="8.57421875" style="0" customWidth="1"/>
  </cols>
  <sheetData>
    <row r="1" spans="1:10" ht="17.25" customHeight="1">
      <c r="A1" s="187" t="s">
        <v>68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9" ht="18">
      <c r="A2" s="37" t="s">
        <v>69</v>
      </c>
      <c r="B2" s="2" t="str">
        <f>'Boys U11'!C1</f>
        <v>Kidlington Sports Centre</v>
      </c>
      <c r="C2" s="34"/>
      <c r="F2" s="38" t="str">
        <f>'Boys U11'!F1</f>
        <v>Date - </v>
      </c>
      <c r="G2" s="39" t="str">
        <f>'Boys U11'!G1</f>
        <v>17th November 2019</v>
      </c>
      <c r="I2" s="40"/>
    </row>
    <row r="3" spans="1:10" ht="18" customHeight="1">
      <c r="A3" s="187" t="s">
        <v>70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5">
      <c r="A4" s="34"/>
      <c r="B4" s="34"/>
      <c r="C4" s="34"/>
      <c r="D4" s="34"/>
      <c r="E4" s="34"/>
      <c r="F4" s="34"/>
      <c r="G4" s="34"/>
      <c r="J4" s="41"/>
    </row>
    <row r="5" spans="1:15" ht="12.75">
      <c r="A5" s="42" t="s">
        <v>71</v>
      </c>
      <c r="B5" s="43" t="s">
        <v>72</v>
      </c>
      <c r="C5" s="44" t="s">
        <v>73</v>
      </c>
      <c r="D5" s="45" t="s">
        <v>57</v>
      </c>
      <c r="E5" s="46" t="s">
        <v>60</v>
      </c>
      <c r="F5" s="47" t="s">
        <v>26</v>
      </c>
      <c r="G5" s="47" t="s">
        <v>51</v>
      </c>
      <c r="H5" s="47" t="s">
        <v>13</v>
      </c>
      <c r="I5" s="48" t="s">
        <v>62</v>
      </c>
      <c r="J5" s="48" t="s">
        <v>74</v>
      </c>
      <c r="K5" s="49" t="s">
        <v>53</v>
      </c>
      <c r="L5" s="49" t="s">
        <v>66</v>
      </c>
      <c r="M5" s="48" t="s">
        <v>6</v>
      </c>
      <c r="N5" s="41"/>
      <c r="O5" s="35"/>
    </row>
    <row r="6" spans="1:15" ht="12.75">
      <c r="A6" s="50" t="s">
        <v>250</v>
      </c>
      <c r="B6" s="51" t="str">
        <f>'Boys U11'!$C$3</f>
        <v>Abingdon</v>
      </c>
      <c r="C6" s="27" t="s">
        <v>75</v>
      </c>
      <c r="D6" s="52">
        <v>20</v>
      </c>
      <c r="E6" s="53"/>
      <c r="F6" s="53">
        <v>20</v>
      </c>
      <c r="G6" s="53"/>
      <c r="H6" s="53"/>
      <c r="I6" s="53">
        <v>17</v>
      </c>
      <c r="J6" s="53"/>
      <c r="K6" s="53"/>
      <c r="L6" s="54"/>
      <c r="M6" s="55">
        <f aca="true" t="shared" si="0" ref="M6:M37">SUM(D6:L6)</f>
        <v>57</v>
      </c>
      <c r="N6" s="41"/>
      <c r="O6" s="35"/>
    </row>
    <row r="7" spans="1:15" ht="12.75">
      <c r="A7" s="56" t="s">
        <v>251</v>
      </c>
      <c r="B7" s="51" t="str">
        <f>'Boys U11'!$C$3</f>
        <v>Abingdon</v>
      </c>
      <c r="C7" s="11" t="s">
        <v>75</v>
      </c>
      <c r="D7" s="57">
        <v>15</v>
      </c>
      <c r="E7" s="58"/>
      <c r="F7" s="58">
        <v>16</v>
      </c>
      <c r="G7" s="58"/>
      <c r="H7" s="58">
        <v>19</v>
      </c>
      <c r="I7" s="58"/>
      <c r="J7" s="58"/>
      <c r="K7" s="58"/>
      <c r="L7" s="59"/>
      <c r="M7" s="60">
        <f t="shared" si="0"/>
        <v>50</v>
      </c>
      <c r="N7" s="41"/>
      <c r="O7" s="35"/>
    </row>
    <row r="8" spans="1:15" ht="12.75">
      <c r="A8" s="50"/>
      <c r="B8" s="51" t="str">
        <f>'Boys U11'!$C$3</f>
        <v>Abingdon</v>
      </c>
      <c r="C8" s="27" t="s">
        <v>75</v>
      </c>
      <c r="D8" s="57"/>
      <c r="E8" s="58"/>
      <c r="F8" s="58"/>
      <c r="G8" s="58"/>
      <c r="H8" s="58"/>
      <c r="I8" s="58"/>
      <c r="J8" s="58"/>
      <c r="K8" s="58"/>
      <c r="L8" s="59"/>
      <c r="M8" s="55">
        <f t="shared" si="0"/>
        <v>0</v>
      </c>
      <c r="N8" s="41"/>
      <c r="O8" s="35"/>
    </row>
    <row r="9" spans="1:15" ht="12.75">
      <c r="A9" s="56"/>
      <c r="B9" s="51" t="str">
        <f>'Boys U11'!$C$3</f>
        <v>Abingdon</v>
      </c>
      <c r="C9" s="11" t="s">
        <v>75</v>
      </c>
      <c r="D9" s="57"/>
      <c r="E9" s="58"/>
      <c r="F9" s="58"/>
      <c r="G9" s="58"/>
      <c r="H9" s="58"/>
      <c r="I9" s="58"/>
      <c r="J9" s="58"/>
      <c r="K9" s="58"/>
      <c r="L9" s="59"/>
      <c r="M9" s="60">
        <f t="shared" si="0"/>
        <v>0</v>
      </c>
      <c r="N9" s="61" t="s">
        <v>76</v>
      </c>
      <c r="O9" s="62">
        <f>LARGE(M$6:M$13,1)</f>
        <v>57</v>
      </c>
    </row>
    <row r="10" spans="1:15" ht="12.75">
      <c r="A10" s="50"/>
      <c r="B10" s="51" t="str">
        <f>'Boys U11'!$C$3</f>
        <v>Abingdon</v>
      </c>
      <c r="C10" s="27" t="s">
        <v>75</v>
      </c>
      <c r="D10" s="57"/>
      <c r="E10" s="58"/>
      <c r="F10" s="58"/>
      <c r="G10" s="58"/>
      <c r="H10" s="58"/>
      <c r="I10" s="58"/>
      <c r="J10" s="58"/>
      <c r="K10" s="58"/>
      <c r="L10" s="59"/>
      <c r="M10" s="55">
        <f t="shared" si="0"/>
        <v>0</v>
      </c>
      <c r="N10" s="63" t="s">
        <v>77</v>
      </c>
      <c r="O10" s="64">
        <f>LARGE(M$6:M$13,2)</f>
        <v>50</v>
      </c>
    </row>
    <row r="11" spans="1:15" ht="12.75">
      <c r="A11" s="56"/>
      <c r="B11" s="51" t="str">
        <f>'Boys U11'!$C$3</f>
        <v>Abingdon</v>
      </c>
      <c r="C11" s="11" t="s">
        <v>75</v>
      </c>
      <c r="D11" s="57"/>
      <c r="E11" s="58"/>
      <c r="F11" s="58"/>
      <c r="G11" s="58"/>
      <c r="H11" s="58"/>
      <c r="I11" s="58"/>
      <c r="J11" s="58"/>
      <c r="K11" s="58"/>
      <c r="L11" s="59"/>
      <c r="M11" s="60">
        <f t="shared" si="0"/>
        <v>0</v>
      </c>
      <c r="N11" s="63" t="s">
        <v>78</v>
      </c>
      <c r="O11" s="64">
        <f>LARGE(M$6:M$13,3)</f>
        <v>0</v>
      </c>
    </row>
    <row r="12" spans="1:15" ht="12.75">
      <c r="A12" s="50"/>
      <c r="B12" s="51" t="str">
        <f>'Boys U11'!$C$3</f>
        <v>Abingdon</v>
      </c>
      <c r="C12" s="27" t="s">
        <v>75</v>
      </c>
      <c r="D12" s="57"/>
      <c r="E12" s="58"/>
      <c r="F12" s="58"/>
      <c r="G12" s="58"/>
      <c r="H12" s="58"/>
      <c r="I12" s="58"/>
      <c r="J12" s="58"/>
      <c r="K12" s="58"/>
      <c r="L12" s="59"/>
      <c r="M12" s="55">
        <f t="shared" si="0"/>
        <v>0</v>
      </c>
      <c r="N12" s="63" t="s">
        <v>79</v>
      </c>
      <c r="O12" s="64">
        <f>LARGE(M$6:M$13,4)</f>
        <v>0</v>
      </c>
    </row>
    <row r="13" spans="1:15" ht="12.75">
      <c r="A13" s="56"/>
      <c r="B13" s="51" t="str">
        <f>'Boys U11'!$C$3</f>
        <v>Abingdon</v>
      </c>
      <c r="C13" s="11" t="s">
        <v>75</v>
      </c>
      <c r="D13" s="65"/>
      <c r="E13" s="66"/>
      <c r="F13" s="66"/>
      <c r="G13" s="66"/>
      <c r="H13" s="66"/>
      <c r="I13" s="66"/>
      <c r="J13" s="66"/>
      <c r="K13" s="66"/>
      <c r="L13" s="67"/>
      <c r="M13" s="60">
        <f t="shared" si="0"/>
        <v>0</v>
      </c>
      <c r="N13" s="63" t="s">
        <v>53</v>
      </c>
      <c r="O13" s="64">
        <f>M14</f>
        <v>18</v>
      </c>
    </row>
    <row r="14" spans="1:15" ht="12.75">
      <c r="A14" s="68" t="s">
        <v>53</v>
      </c>
      <c r="B14" s="51" t="str">
        <f>'Boys U11'!$C$3</f>
        <v>Abingdon</v>
      </c>
      <c r="C14" s="69" t="s">
        <v>75</v>
      </c>
      <c r="D14" s="70"/>
      <c r="E14" s="71"/>
      <c r="F14" s="70"/>
      <c r="G14" s="71"/>
      <c r="H14" s="70"/>
      <c r="I14" s="72"/>
      <c r="J14" s="71"/>
      <c r="K14" s="73">
        <v>18</v>
      </c>
      <c r="L14" s="74"/>
      <c r="M14" s="75">
        <f t="shared" si="0"/>
        <v>18</v>
      </c>
      <c r="N14" s="63" t="s">
        <v>66</v>
      </c>
      <c r="O14" s="64">
        <f>M15</f>
        <v>0</v>
      </c>
    </row>
    <row r="15" spans="1:15" ht="12.75">
      <c r="A15" s="76" t="s">
        <v>66</v>
      </c>
      <c r="B15" s="51" t="str">
        <f>'Boys U11'!$C$3</f>
        <v>Abingdon</v>
      </c>
      <c r="C15" s="77" t="s">
        <v>75</v>
      </c>
      <c r="D15" s="78"/>
      <c r="E15" s="79"/>
      <c r="F15" s="78"/>
      <c r="G15" s="79"/>
      <c r="H15" s="78"/>
      <c r="I15" s="80"/>
      <c r="J15" s="81"/>
      <c r="K15" s="82"/>
      <c r="L15" s="83"/>
      <c r="M15" s="84">
        <f t="shared" si="0"/>
        <v>0</v>
      </c>
      <c r="N15" s="85" t="s">
        <v>80</v>
      </c>
      <c r="O15" s="86">
        <f>SUM(O9:O14)</f>
        <v>125</v>
      </c>
    </row>
    <row r="16" spans="1:15" ht="12.75">
      <c r="A16" s="87" t="s">
        <v>253</v>
      </c>
      <c r="B16" s="51" t="str">
        <f>'Boys U11'!$D$3</f>
        <v>Banbury</v>
      </c>
      <c r="C16" s="88" t="s">
        <v>75</v>
      </c>
      <c r="D16" s="89">
        <v>18</v>
      </c>
      <c r="E16" s="90"/>
      <c r="F16" s="90">
        <v>18</v>
      </c>
      <c r="G16" s="90"/>
      <c r="H16" s="90">
        <v>20</v>
      </c>
      <c r="I16" s="91"/>
      <c r="J16" s="91"/>
      <c r="K16" s="91"/>
      <c r="L16" s="92"/>
      <c r="M16" s="55">
        <f t="shared" si="0"/>
        <v>56</v>
      </c>
      <c r="N16" s="41"/>
      <c r="O16" s="41"/>
    </row>
    <row r="17" spans="1:15" ht="12.75">
      <c r="A17" s="93" t="s">
        <v>254</v>
      </c>
      <c r="B17" s="51" t="str">
        <f>'Boys U11'!$D$3</f>
        <v>Banbury</v>
      </c>
      <c r="C17" s="11" t="s">
        <v>75</v>
      </c>
      <c r="D17" s="94">
        <v>17</v>
      </c>
      <c r="E17" s="95"/>
      <c r="F17" s="95">
        <v>19</v>
      </c>
      <c r="G17" s="95"/>
      <c r="H17" s="95"/>
      <c r="I17" s="96">
        <v>16</v>
      </c>
      <c r="J17" s="96"/>
      <c r="K17" s="96"/>
      <c r="L17" s="97"/>
      <c r="M17" s="60">
        <f t="shared" si="0"/>
        <v>52</v>
      </c>
      <c r="N17" s="41"/>
      <c r="O17" s="41"/>
    </row>
    <row r="18" spans="1:15" ht="12.75">
      <c r="A18" s="174" t="s">
        <v>255</v>
      </c>
      <c r="B18" s="51" t="str">
        <f>'Boys U11'!$D$3</f>
        <v>Banbury</v>
      </c>
      <c r="C18" s="27" t="s">
        <v>75</v>
      </c>
      <c r="D18" s="94">
        <v>16</v>
      </c>
      <c r="E18" s="95"/>
      <c r="F18" s="95">
        <v>17</v>
      </c>
      <c r="G18" s="95"/>
      <c r="H18" s="95"/>
      <c r="I18" s="96">
        <v>20</v>
      </c>
      <c r="J18" s="96"/>
      <c r="K18" s="96"/>
      <c r="L18" s="97"/>
      <c r="M18" s="55">
        <f t="shared" si="0"/>
        <v>53</v>
      </c>
      <c r="N18" s="41"/>
      <c r="O18" s="41"/>
    </row>
    <row r="19" spans="1:15" ht="12.75">
      <c r="A19" s="99"/>
      <c r="B19" s="51" t="str">
        <f>'Boys U11'!$D$3</f>
        <v>Banbury</v>
      </c>
      <c r="C19" s="11" t="s">
        <v>75</v>
      </c>
      <c r="D19" s="94"/>
      <c r="E19" s="95"/>
      <c r="F19" s="95"/>
      <c r="G19" s="95"/>
      <c r="H19" s="95"/>
      <c r="I19" s="96"/>
      <c r="J19" s="96"/>
      <c r="K19" s="96"/>
      <c r="L19" s="97"/>
      <c r="M19" s="60">
        <f t="shared" si="0"/>
        <v>0</v>
      </c>
      <c r="N19" s="61" t="s">
        <v>76</v>
      </c>
      <c r="O19" s="62">
        <f>LARGE(M$16:M$23,1)</f>
        <v>56</v>
      </c>
    </row>
    <row r="20" spans="1:15" ht="12.75">
      <c r="A20" s="98"/>
      <c r="B20" s="51" t="str">
        <f>'Boys U11'!$D$3</f>
        <v>Banbury</v>
      </c>
      <c r="C20" s="27" t="s">
        <v>75</v>
      </c>
      <c r="D20" s="94"/>
      <c r="E20" s="95"/>
      <c r="F20" s="95"/>
      <c r="G20" s="95"/>
      <c r="H20" s="95"/>
      <c r="I20" s="96"/>
      <c r="J20" s="96"/>
      <c r="K20" s="96"/>
      <c r="L20" s="97"/>
      <c r="M20" s="55">
        <f t="shared" si="0"/>
        <v>0</v>
      </c>
      <c r="N20" s="63" t="s">
        <v>77</v>
      </c>
      <c r="O20" s="64">
        <f>LARGE(M$16:M$23,2)</f>
        <v>53</v>
      </c>
    </row>
    <row r="21" spans="1:15" ht="12.75">
      <c r="A21" s="99"/>
      <c r="B21" s="51" t="str">
        <f>'Boys U11'!$D$3</f>
        <v>Banbury</v>
      </c>
      <c r="C21" s="11" t="s">
        <v>75</v>
      </c>
      <c r="D21" s="94"/>
      <c r="E21" s="95"/>
      <c r="F21" s="95"/>
      <c r="G21" s="95"/>
      <c r="H21" s="95"/>
      <c r="I21" s="96"/>
      <c r="J21" s="96"/>
      <c r="K21" s="96"/>
      <c r="L21" s="97"/>
      <c r="M21" s="60">
        <f t="shared" si="0"/>
        <v>0</v>
      </c>
      <c r="N21" s="63" t="s">
        <v>78</v>
      </c>
      <c r="O21" s="64">
        <f>LARGE(M$16:M$23,3)</f>
        <v>52</v>
      </c>
    </row>
    <row r="22" spans="1:15" ht="12.75">
      <c r="A22" s="98"/>
      <c r="B22" s="51" t="str">
        <f>'Boys U11'!$D$3</f>
        <v>Banbury</v>
      </c>
      <c r="C22" s="27" t="s">
        <v>75</v>
      </c>
      <c r="D22" s="94"/>
      <c r="E22" s="95"/>
      <c r="F22" s="95"/>
      <c r="G22" s="95"/>
      <c r="H22" s="95"/>
      <c r="I22" s="96"/>
      <c r="J22" s="96"/>
      <c r="K22" s="96"/>
      <c r="L22" s="97"/>
      <c r="M22" s="55">
        <f t="shared" si="0"/>
        <v>0</v>
      </c>
      <c r="N22" s="63" t="s">
        <v>79</v>
      </c>
      <c r="O22" s="64">
        <f>LARGE(M$16:M$23,4)</f>
        <v>0</v>
      </c>
    </row>
    <row r="23" spans="1:15" ht="12.75">
      <c r="A23" s="99"/>
      <c r="B23" s="51" t="str">
        <f>'Boys U11'!$D$3</f>
        <v>Banbury</v>
      </c>
      <c r="C23" s="11" t="s">
        <v>75</v>
      </c>
      <c r="D23" s="100"/>
      <c r="E23" s="101"/>
      <c r="F23" s="101"/>
      <c r="G23" s="101"/>
      <c r="H23" s="101"/>
      <c r="I23" s="102"/>
      <c r="J23" s="102"/>
      <c r="K23" s="102"/>
      <c r="L23" s="103"/>
      <c r="M23" s="60">
        <f t="shared" si="0"/>
        <v>0</v>
      </c>
      <c r="N23" s="63" t="s">
        <v>53</v>
      </c>
      <c r="O23" s="64">
        <f>M24</f>
        <v>19</v>
      </c>
    </row>
    <row r="24" spans="1:15" ht="12.75">
      <c r="A24" s="68" t="s">
        <v>53</v>
      </c>
      <c r="B24" s="51" t="str">
        <f>'Boys U11'!$D$3</f>
        <v>Banbury</v>
      </c>
      <c r="C24" s="69" t="s">
        <v>75</v>
      </c>
      <c r="D24" s="104"/>
      <c r="E24" s="105"/>
      <c r="F24" s="104"/>
      <c r="G24" s="105"/>
      <c r="H24" s="104"/>
      <c r="I24" s="72"/>
      <c r="J24" s="71"/>
      <c r="K24" s="73">
        <v>19</v>
      </c>
      <c r="L24" s="74"/>
      <c r="M24" s="75">
        <f t="shared" si="0"/>
        <v>19</v>
      </c>
      <c r="N24" s="63" t="s">
        <v>66</v>
      </c>
      <c r="O24" s="64">
        <f>M25</f>
        <v>0</v>
      </c>
    </row>
    <row r="25" spans="1:15" ht="12.75">
      <c r="A25" s="76" t="s">
        <v>66</v>
      </c>
      <c r="B25" s="51" t="str">
        <f>'Boys U11'!$D$3</f>
        <v>Banbury</v>
      </c>
      <c r="C25" s="106" t="s">
        <v>75</v>
      </c>
      <c r="D25" s="78"/>
      <c r="E25" s="79"/>
      <c r="F25" s="78"/>
      <c r="G25" s="79"/>
      <c r="H25" s="78"/>
      <c r="I25" s="80"/>
      <c r="J25" s="81"/>
      <c r="K25" s="82"/>
      <c r="L25" s="83"/>
      <c r="M25" s="84">
        <f t="shared" si="0"/>
        <v>0</v>
      </c>
      <c r="N25" s="85" t="s">
        <v>80</v>
      </c>
      <c r="O25" s="86">
        <f>SUM(O19:O24)</f>
        <v>180</v>
      </c>
    </row>
    <row r="26" spans="1:15" ht="12.75">
      <c r="A26" s="87" t="s">
        <v>264</v>
      </c>
      <c r="B26" s="51" t="str">
        <f>'Boys U11'!$E$3</f>
        <v>Bicester</v>
      </c>
      <c r="C26" s="88" t="s">
        <v>75</v>
      </c>
      <c r="D26" s="89">
        <v>19</v>
      </c>
      <c r="E26" s="90"/>
      <c r="F26" s="90"/>
      <c r="G26" s="90">
        <v>20</v>
      </c>
      <c r="H26" s="90"/>
      <c r="I26" s="91">
        <v>19</v>
      </c>
      <c r="J26" s="91"/>
      <c r="K26" s="91"/>
      <c r="L26" s="92"/>
      <c r="M26" s="55">
        <f t="shared" si="0"/>
        <v>58</v>
      </c>
      <c r="N26" s="41"/>
      <c r="O26" s="41"/>
    </row>
    <row r="27" spans="1:15" ht="12.75">
      <c r="A27" s="93" t="s">
        <v>268</v>
      </c>
      <c r="B27" s="51" t="str">
        <f>'Boys U11'!$E$3</f>
        <v>Bicester</v>
      </c>
      <c r="C27" s="11" t="s">
        <v>75</v>
      </c>
      <c r="D27" s="94"/>
      <c r="E27" s="95">
        <v>20</v>
      </c>
      <c r="F27" s="95"/>
      <c r="G27" s="95">
        <v>19</v>
      </c>
      <c r="H27" s="95"/>
      <c r="I27" s="96">
        <v>18</v>
      </c>
      <c r="J27" s="96"/>
      <c r="K27" s="96"/>
      <c r="L27" s="97"/>
      <c r="M27" s="60">
        <f t="shared" si="0"/>
        <v>57</v>
      </c>
      <c r="N27" s="41"/>
      <c r="O27" s="41"/>
    </row>
    <row r="28" spans="1:15" ht="12.75">
      <c r="A28" s="93" t="s">
        <v>269</v>
      </c>
      <c r="B28" s="51" t="str">
        <f>'Boys U11'!$E$3</f>
        <v>Bicester</v>
      </c>
      <c r="C28" s="11" t="s">
        <v>75</v>
      </c>
      <c r="D28" s="94"/>
      <c r="E28" s="95">
        <v>19</v>
      </c>
      <c r="F28" s="95"/>
      <c r="G28" s="95">
        <v>18</v>
      </c>
      <c r="H28" s="95"/>
      <c r="I28" s="96">
        <v>15</v>
      </c>
      <c r="J28" s="96"/>
      <c r="K28" s="96"/>
      <c r="L28" s="97"/>
      <c r="M28" s="60">
        <f t="shared" si="0"/>
        <v>52</v>
      </c>
      <c r="N28" s="41"/>
      <c r="O28" s="41"/>
    </row>
    <row r="29" spans="1:15" ht="12.75">
      <c r="A29" s="87"/>
      <c r="B29" s="51" t="str">
        <f>'Boys U11'!$E$3</f>
        <v>Bicester</v>
      </c>
      <c r="C29" s="27" t="s">
        <v>75</v>
      </c>
      <c r="D29" s="94"/>
      <c r="E29" s="95"/>
      <c r="F29" s="95"/>
      <c r="G29" s="95"/>
      <c r="H29" s="95"/>
      <c r="I29" s="96"/>
      <c r="J29" s="96"/>
      <c r="K29" s="96"/>
      <c r="L29" s="97"/>
      <c r="M29" s="55">
        <f t="shared" si="0"/>
        <v>0</v>
      </c>
      <c r="N29" s="61" t="s">
        <v>76</v>
      </c>
      <c r="O29" s="62">
        <f>LARGE(M$26:M$33,1)</f>
        <v>58</v>
      </c>
    </row>
    <row r="30" spans="1:15" ht="12.75">
      <c r="A30" s="99"/>
      <c r="B30" s="51" t="str">
        <f>'Boys U11'!$E$3</f>
        <v>Bicester</v>
      </c>
      <c r="C30" s="11" t="s">
        <v>75</v>
      </c>
      <c r="D30" s="94"/>
      <c r="E30" s="95"/>
      <c r="F30" s="95"/>
      <c r="G30" s="95"/>
      <c r="H30" s="95"/>
      <c r="I30" s="96"/>
      <c r="J30" s="96"/>
      <c r="K30" s="96"/>
      <c r="L30" s="97"/>
      <c r="M30" s="60">
        <f t="shared" si="0"/>
        <v>0</v>
      </c>
      <c r="N30" s="63" t="s">
        <v>77</v>
      </c>
      <c r="O30" s="64">
        <f>LARGE(M$26:M$33,2)</f>
        <v>57</v>
      </c>
    </row>
    <row r="31" spans="1:15" ht="12.75">
      <c r="A31" s="98"/>
      <c r="B31" s="51" t="str">
        <f>'Boys U11'!$E$3</f>
        <v>Bicester</v>
      </c>
      <c r="C31" s="27" t="s">
        <v>75</v>
      </c>
      <c r="D31" s="94"/>
      <c r="E31" s="95"/>
      <c r="F31" s="95"/>
      <c r="G31" s="95"/>
      <c r="H31" s="95"/>
      <c r="I31" s="96"/>
      <c r="J31" s="96"/>
      <c r="K31" s="96"/>
      <c r="L31" s="97"/>
      <c r="M31" s="55">
        <f t="shared" si="0"/>
        <v>0</v>
      </c>
      <c r="N31" s="63" t="s">
        <v>78</v>
      </c>
      <c r="O31" s="64">
        <f>LARGE(M$26:M$33,3)</f>
        <v>52</v>
      </c>
    </row>
    <row r="32" spans="1:15" ht="12.75">
      <c r="A32" s="99"/>
      <c r="B32" s="51" t="str">
        <f>'Boys U11'!$E$3</f>
        <v>Bicester</v>
      </c>
      <c r="C32" s="11" t="s">
        <v>75</v>
      </c>
      <c r="D32" s="94"/>
      <c r="E32" s="95"/>
      <c r="F32" s="95"/>
      <c r="G32" s="95"/>
      <c r="H32" s="95"/>
      <c r="I32" s="96"/>
      <c r="J32" s="96"/>
      <c r="K32" s="96"/>
      <c r="L32" s="97"/>
      <c r="M32" s="60">
        <f t="shared" si="0"/>
        <v>0</v>
      </c>
      <c r="N32" s="63" t="s">
        <v>79</v>
      </c>
      <c r="O32" s="64">
        <f>LARGE(M$26:M$33,4)</f>
        <v>0</v>
      </c>
    </row>
    <row r="33" spans="1:15" ht="12.75">
      <c r="A33" s="107"/>
      <c r="B33" s="51" t="str">
        <f>'Boys U11'!$E$3</f>
        <v>Bicester</v>
      </c>
      <c r="C33" s="108" t="s">
        <v>75</v>
      </c>
      <c r="D33" s="94"/>
      <c r="E33" s="95"/>
      <c r="F33" s="95"/>
      <c r="G33" s="95"/>
      <c r="H33" s="95"/>
      <c r="I33" s="96"/>
      <c r="J33" s="96"/>
      <c r="K33" s="96"/>
      <c r="L33" s="97"/>
      <c r="M33" s="60">
        <f t="shared" si="0"/>
        <v>0</v>
      </c>
      <c r="N33" s="63" t="s">
        <v>53</v>
      </c>
      <c r="O33" s="64">
        <f>M34</f>
        <v>20</v>
      </c>
    </row>
    <row r="34" spans="1:15" ht="12.75">
      <c r="A34" s="109" t="s">
        <v>53</v>
      </c>
      <c r="B34" s="51" t="str">
        <f>'Boys U11'!$E$3</f>
        <v>Bicester</v>
      </c>
      <c r="C34" s="110" t="s">
        <v>75</v>
      </c>
      <c r="D34" s="111"/>
      <c r="E34" s="112"/>
      <c r="F34" s="113"/>
      <c r="G34" s="112"/>
      <c r="H34" s="113"/>
      <c r="I34" s="114"/>
      <c r="J34" s="115"/>
      <c r="K34" s="116">
        <v>20</v>
      </c>
      <c r="L34" s="117"/>
      <c r="M34" s="118">
        <f t="shared" si="0"/>
        <v>20</v>
      </c>
      <c r="N34" s="63" t="s">
        <v>66</v>
      </c>
      <c r="O34" s="64">
        <f>M35</f>
        <v>0</v>
      </c>
    </row>
    <row r="35" spans="1:15" ht="12.75">
      <c r="A35" s="119" t="s">
        <v>66</v>
      </c>
      <c r="B35" s="51" t="str">
        <f>'Boys U11'!$E$3</f>
        <v>Bicester</v>
      </c>
      <c r="C35" s="110" t="s">
        <v>75</v>
      </c>
      <c r="D35" s="120"/>
      <c r="E35" s="79"/>
      <c r="F35" s="78"/>
      <c r="G35" s="79"/>
      <c r="H35" s="78"/>
      <c r="I35" s="121"/>
      <c r="J35" s="81"/>
      <c r="K35" s="82"/>
      <c r="L35" s="122"/>
      <c r="M35" s="84">
        <f t="shared" si="0"/>
        <v>0</v>
      </c>
      <c r="N35" s="85" t="s">
        <v>80</v>
      </c>
      <c r="O35" s="86">
        <f>SUM(O29:O34)</f>
        <v>187</v>
      </c>
    </row>
    <row r="36" spans="1:15" ht="12.75">
      <c r="A36" s="123"/>
      <c r="B36" s="51" t="str">
        <f>'Boys U11'!$F$3</f>
        <v>Oxford</v>
      </c>
      <c r="C36" s="124" t="s">
        <v>75</v>
      </c>
      <c r="D36" s="89"/>
      <c r="E36" s="90"/>
      <c r="F36" s="90"/>
      <c r="G36" s="90"/>
      <c r="H36" s="90"/>
      <c r="I36" s="91"/>
      <c r="J36" s="91"/>
      <c r="K36" s="91"/>
      <c r="L36" s="92"/>
      <c r="M36" s="55">
        <f t="shared" si="0"/>
        <v>0</v>
      </c>
      <c r="N36" s="41"/>
      <c r="O36" s="41"/>
    </row>
    <row r="37" spans="1:15" ht="12.75">
      <c r="A37" s="125"/>
      <c r="B37" s="51" t="str">
        <f>'Boys U11'!$F$3</f>
        <v>Oxford</v>
      </c>
      <c r="C37" s="124" t="s">
        <v>75</v>
      </c>
      <c r="D37" s="94"/>
      <c r="E37" s="95"/>
      <c r="F37" s="95"/>
      <c r="G37" s="95"/>
      <c r="H37" s="95"/>
      <c r="I37" s="96"/>
      <c r="J37" s="96"/>
      <c r="K37" s="96"/>
      <c r="L37" s="97"/>
      <c r="M37" s="60">
        <f t="shared" si="0"/>
        <v>0</v>
      </c>
      <c r="N37" s="41"/>
      <c r="O37" s="41"/>
    </row>
    <row r="38" spans="1:15" ht="12.75">
      <c r="A38" s="123"/>
      <c r="B38" s="51" t="str">
        <f>'Boys U11'!$F$3</f>
        <v>Oxford</v>
      </c>
      <c r="C38" s="124" t="s">
        <v>75</v>
      </c>
      <c r="D38" s="94"/>
      <c r="E38" s="95"/>
      <c r="F38" s="95"/>
      <c r="G38" s="95"/>
      <c r="H38" s="95"/>
      <c r="I38" s="96"/>
      <c r="J38" s="96"/>
      <c r="K38" s="96"/>
      <c r="L38" s="97"/>
      <c r="M38" s="55">
        <f aca="true" t="shared" si="1" ref="M38:M69">SUM(D38:L38)</f>
        <v>0</v>
      </c>
      <c r="N38" s="41"/>
      <c r="O38" s="41"/>
    </row>
    <row r="39" spans="1:15" ht="12.75">
      <c r="A39" s="126"/>
      <c r="B39" s="51" t="str">
        <f>'Boys U11'!$F$3</f>
        <v>Oxford</v>
      </c>
      <c r="C39" s="124" t="s">
        <v>75</v>
      </c>
      <c r="D39" s="94"/>
      <c r="E39" s="95"/>
      <c r="F39" s="95"/>
      <c r="G39" s="95"/>
      <c r="H39" s="95"/>
      <c r="I39" s="96"/>
      <c r="J39" s="96"/>
      <c r="K39" s="96"/>
      <c r="L39" s="97"/>
      <c r="M39" s="60">
        <f t="shared" si="1"/>
        <v>0</v>
      </c>
      <c r="N39" s="61" t="s">
        <v>76</v>
      </c>
      <c r="O39" s="62">
        <f>LARGE(M$36:M$43,1)</f>
        <v>0</v>
      </c>
    </row>
    <row r="40" spans="1:15" ht="12.75">
      <c r="A40" s="127"/>
      <c r="B40" s="51" t="str">
        <f>'Boys U11'!$F$3</f>
        <v>Oxford</v>
      </c>
      <c r="C40" s="124" t="s">
        <v>75</v>
      </c>
      <c r="D40" s="94"/>
      <c r="E40" s="95"/>
      <c r="F40" s="95"/>
      <c r="G40" s="95"/>
      <c r="H40" s="95"/>
      <c r="I40" s="96"/>
      <c r="J40" s="96"/>
      <c r="K40" s="96"/>
      <c r="L40" s="97"/>
      <c r="M40" s="55">
        <f t="shared" si="1"/>
        <v>0</v>
      </c>
      <c r="N40" s="63" t="s">
        <v>77</v>
      </c>
      <c r="O40" s="64">
        <f>LARGE(M$36:M$43,2)</f>
        <v>0</v>
      </c>
    </row>
    <row r="41" spans="1:15" ht="12.75">
      <c r="A41" s="126"/>
      <c r="B41" s="51" t="str">
        <f>'Boys U11'!$F$3</f>
        <v>Oxford</v>
      </c>
      <c r="C41" s="124" t="s">
        <v>75</v>
      </c>
      <c r="D41" s="94"/>
      <c r="E41" s="95"/>
      <c r="F41" s="95"/>
      <c r="G41" s="95"/>
      <c r="H41" s="95"/>
      <c r="I41" s="96"/>
      <c r="J41" s="96"/>
      <c r="K41" s="96"/>
      <c r="L41" s="97"/>
      <c r="M41" s="60">
        <f t="shared" si="1"/>
        <v>0</v>
      </c>
      <c r="N41" s="63" t="s">
        <v>78</v>
      </c>
      <c r="O41" s="64">
        <f>LARGE(M$36:M$43,3)</f>
        <v>0</v>
      </c>
    </row>
    <row r="42" spans="1:15" ht="12.75">
      <c r="A42" s="127"/>
      <c r="B42" s="51" t="str">
        <f>'Boys U11'!$F$3</f>
        <v>Oxford</v>
      </c>
      <c r="C42" s="124" t="s">
        <v>75</v>
      </c>
      <c r="D42" s="94"/>
      <c r="E42" s="95"/>
      <c r="F42" s="95"/>
      <c r="G42" s="95"/>
      <c r="H42" s="95"/>
      <c r="I42" s="96"/>
      <c r="J42" s="96"/>
      <c r="K42" s="96"/>
      <c r="L42" s="97"/>
      <c r="M42" s="55">
        <f t="shared" si="1"/>
        <v>0</v>
      </c>
      <c r="N42" s="63" t="s">
        <v>79</v>
      </c>
      <c r="O42" s="64">
        <f>LARGE(M$36:M$43,4)</f>
        <v>0</v>
      </c>
    </row>
    <row r="43" spans="1:15" ht="12.75">
      <c r="A43" s="126"/>
      <c r="B43" s="51" t="str">
        <f>'Boys U11'!$F$3</f>
        <v>Oxford</v>
      </c>
      <c r="C43" s="124" t="s">
        <v>75</v>
      </c>
      <c r="D43" s="94"/>
      <c r="E43" s="95"/>
      <c r="F43" s="95"/>
      <c r="G43" s="95"/>
      <c r="H43" s="95"/>
      <c r="I43" s="96"/>
      <c r="J43" s="96"/>
      <c r="K43" s="96"/>
      <c r="L43" s="97"/>
      <c r="M43" s="60">
        <f t="shared" si="1"/>
        <v>0</v>
      </c>
      <c r="N43" s="63" t="s">
        <v>53</v>
      </c>
      <c r="O43" s="64">
        <f>M44</f>
        <v>0</v>
      </c>
    </row>
    <row r="44" spans="1:15" ht="12.75">
      <c r="A44" s="128" t="s">
        <v>53</v>
      </c>
      <c r="B44" s="51" t="str">
        <f>'Boys U11'!$F$3</f>
        <v>Oxford</v>
      </c>
      <c r="C44" s="124" t="s">
        <v>75</v>
      </c>
      <c r="D44" s="111"/>
      <c r="E44" s="112"/>
      <c r="F44" s="113"/>
      <c r="G44" s="112"/>
      <c r="H44" s="113"/>
      <c r="I44" s="114"/>
      <c r="J44" s="115"/>
      <c r="K44" s="116"/>
      <c r="L44" s="129"/>
      <c r="M44" s="55">
        <f t="shared" si="1"/>
        <v>0</v>
      </c>
      <c r="N44" s="63" t="s">
        <v>66</v>
      </c>
      <c r="O44" s="64">
        <f>M45</f>
        <v>0</v>
      </c>
    </row>
    <row r="45" spans="1:15" ht="12.75">
      <c r="A45" s="130" t="s">
        <v>66</v>
      </c>
      <c r="B45" s="51" t="str">
        <f>'Boys U11'!$F$3</f>
        <v>Oxford</v>
      </c>
      <c r="C45" s="124" t="s">
        <v>75</v>
      </c>
      <c r="D45" s="131"/>
      <c r="E45" s="132"/>
      <c r="F45" s="133"/>
      <c r="G45" s="132"/>
      <c r="H45" s="133"/>
      <c r="I45" s="134"/>
      <c r="J45" s="135"/>
      <c r="K45" s="136"/>
      <c r="L45" s="137"/>
      <c r="M45" s="138">
        <f t="shared" si="1"/>
        <v>0</v>
      </c>
      <c r="N45" s="85" t="s">
        <v>80</v>
      </c>
      <c r="O45" s="86">
        <f>SUM(O39:O44)</f>
        <v>0</v>
      </c>
    </row>
    <row r="46" spans="1:15" ht="12.75">
      <c r="A46" s="87"/>
      <c r="B46" s="51" t="str">
        <f>'Boys U11'!$G$3</f>
        <v>Radley</v>
      </c>
      <c r="C46" s="27" t="s">
        <v>75</v>
      </c>
      <c r="D46" s="89"/>
      <c r="E46" s="90"/>
      <c r="F46" s="90"/>
      <c r="G46" s="90"/>
      <c r="H46" s="90"/>
      <c r="I46" s="91"/>
      <c r="J46" s="91"/>
      <c r="K46" s="91"/>
      <c r="L46" s="92"/>
      <c r="M46" s="55">
        <f t="shared" si="1"/>
        <v>0</v>
      </c>
      <c r="N46" s="41"/>
      <c r="O46" s="35"/>
    </row>
    <row r="47" spans="1:15" ht="12.75">
      <c r="A47" s="93"/>
      <c r="B47" s="51" t="str">
        <f>'Boys U11'!$G$3</f>
        <v>Radley</v>
      </c>
      <c r="C47" s="11" t="s">
        <v>75</v>
      </c>
      <c r="D47" s="94"/>
      <c r="E47" s="95"/>
      <c r="F47" s="95"/>
      <c r="G47" s="95"/>
      <c r="H47" s="95"/>
      <c r="I47" s="96"/>
      <c r="J47" s="96"/>
      <c r="K47" s="96"/>
      <c r="L47" s="97"/>
      <c r="M47" s="60">
        <f t="shared" si="1"/>
        <v>0</v>
      </c>
      <c r="N47" s="41"/>
      <c r="O47" s="35"/>
    </row>
    <row r="48" spans="1:15" ht="12.75">
      <c r="A48" s="87"/>
      <c r="B48" s="51" t="str">
        <f>'Boys U11'!$G$3</f>
        <v>Radley</v>
      </c>
      <c r="C48" s="27" t="s">
        <v>75</v>
      </c>
      <c r="D48" s="94"/>
      <c r="E48" s="95"/>
      <c r="F48" s="95"/>
      <c r="G48" s="95"/>
      <c r="H48" s="95"/>
      <c r="I48" s="96"/>
      <c r="J48" s="96"/>
      <c r="K48" s="96"/>
      <c r="L48" s="97"/>
      <c r="M48" s="55">
        <f t="shared" si="1"/>
        <v>0</v>
      </c>
      <c r="N48" s="41"/>
      <c r="O48" s="41"/>
    </row>
    <row r="49" spans="1:15" ht="12.75">
      <c r="A49" s="93"/>
      <c r="B49" s="51" t="str">
        <f>'Boys U11'!$G$3</f>
        <v>Radley</v>
      </c>
      <c r="C49" s="11" t="s">
        <v>75</v>
      </c>
      <c r="D49" s="94"/>
      <c r="E49" s="95"/>
      <c r="F49" s="95"/>
      <c r="G49" s="95"/>
      <c r="H49" s="95"/>
      <c r="I49" s="96"/>
      <c r="J49" s="96"/>
      <c r="K49" s="96"/>
      <c r="L49" s="97"/>
      <c r="M49" s="60">
        <f t="shared" si="1"/>
        <v>0</v>
      </c>
      <c r="N49" s="61" t="s">
        <v>76</v>
      </c>
      <c r="O49" s="62">
        <f>LARGE(M$46:M$53,1)</f>
        <v>0</v>
      </c>
    </row>
    <row r="50" spans="1:15" ht="12.75">
      <c r="A50" s="98"/>
      <c r="B50" s="51" t="str">
        <f>'Boys U11'!$G$3</f>
        <v>Radley</v>
      </c>
      <c r="C50" s="27" t="s">
        <v>75</v>
      </c>
      <c r="D50" s="94"/>
      <c r="E50" s="95"/>
      <c r="F50" s="95"/>
      <c r="G50" s="95"/>
      <c r="H50" s="95"/>
      <c r="I50" s="96"/>
      <c r="J50" s="96"/>
      <c r="K50" s="96"/>
      <c r="L50" s="97"/>
      <c r="M50" s="55">
        <f t="shared" si="1"/>
        <v>0</v>
      </c>
      <c r="N50" s="63" t="s">
        <v>77</v>
      </c>
      <c r="O50" s="64">
        <f>LARGE(M$46:M$53,2)</f>
        <v>0</v>
      </c>
    </row>
    <row r="51" spans="1:15" ht="12.75">
      <c r="A51" s="99"/>
      <c r="B51" s="51" t="str">
        <f>'Boys U11'!$G$3</f>
        <v>Radley</v>
      </c>
      <c r="C51" s="11" t="s">
        <v>75</v>
      </c>
      <c r="D51" s="94"/>
      <c r="E51" s="95"/>
      <c r="F51" s="95"/>
      <c r="G51" s="95"/>
      <c r="H51" s="95"/>
      <c r="I51" s="96"/>
      <c r="J51" s="96"/>
      <c r="K51" s="96"/>
      <c r="L51" s="97"/>
      <c r="M51" s="60">
        <f t="shared" si="1"/>
        <v>0</v>
      </c>
      <c r="N51" s="63" t="s">
        <v>78</v>
      </c>
      <c r="O51" s="64">
        <f>LARGE(M$46:M$53,3)</f>
        <v>0</v>
      </c>
    </row>
    <row r="52" spans="1:15" ht="12.75">
      <c r="A52" s="98"/>
      <c r="B52" s="51" t="str">
        <f>'Boys U11'!$G$3</f>
        <v>Radley</v>
      </c>
      <c r="C52" s="27" t="s">
        <v>75</v>
      </c>
      <c r="D52" s="94"/>
      <c r="E52" s="95"/>
      <c r="F52" s="95"/>
      <c r="G52" s="95"/>
      <c r="H52" s="95"/>
      <c r="I52" s="96"/>
      <c r="J52" s="96"/>
      <c r="K52" s="96"/>
      <c r="L52" s="97"/>
      <c r="M52" s="55">
        <f t="shared" si="1"/>
        <v>0</v>
      </c>
      <c r="N52" s="63" t="s">
        <v>79</v>
      </c>
      <c r="O52" s="64">
        <f>LARGE(M$46:M$53,4)</f>
        <v>0</v>
      </c>
    </row>
    <row r="53" spans="1:15" ht="12.75">
      <c r="A53" s="99"/>
      <c r="B53" s="51" t="str">
        <f>'Boys U11'!$G$3</f>
        <v>Radley</v>
      </c>
      <c r="C53" s="11" t="s">
        <v>75</v>
      </c>
      <c r="D53" s="94"/>
      <c r="E53" s="95"/>
      <c r="F53" s="95"/>
      <c r="G53" s="95"/>
      <c r="H53" s="95"/>
      <c r="I53" s="96"/>
      <c r="J53" s="96"/>
      <c r="K53" s="96"/>
      <c r="L53" s="97"/>
      <c r="M53" s="60">
        <f t="shared" si="1"/>
        <v>0</v>
      </c>
      <c r="N53" s="63" t="s">
        <v>53</v>
      </c>
      <c r="O53" s="64">
        <f>M54</f>
        <v>0</v>
      </c>
    </row>
    <row r="54" spans="1:15" ht="12.75">
      <c r="A54" s="68" t="s">
        <v>53</v>
      </c>
      <c r="B54" s="51" t="str">
        <f>'Boys U11'!$G$3</f>
        <v>Radley</v>
      </c>
      <c r="C54" s="69" t="s">
        <v>75</v>
      </c>
      <c r="D54" s="104"/>
      <c r="E54" s="105"/>
      <c r="F54" s="104"/>
      <c r="G54" s="105"/>
      <c r="H54" s="104"/>
      <c r="I54" s="139"/>
      <c r="J54" s="115"/>
      <c r="K54" s="73"/>
      <c r="L54" s="74"/>
      <c r="M54" s="75">
        <f t="shared" si="1"/>
        <v>0</v>
      </c>
      <c r="N54" s="63" t="s">
        <v>66</v>
      </c>
      <c r="O54" s="64">
        <f>M55</f>
        <v>0</v>
      </c>
    </row>
    <row r="55" spans="1:15" ht="12.75">
      <c r="A55" s="76" t="s">
        <v>66</v>
      </c>
      <c r="B55" s="51" t="str">
        <f>'Boys U11'!$G$3</f>
        <v>Radley</v>
      </c>
      <c r="C55" s="77" t="s">
        <v>75</v>
      </c>
      <c r="D55" s="78"/>
      <c r="E55" s="79"/>
      <c r="F55" s="78"/>
      <c r="G55" s="79"/>
      <c r="H55" s="78"/>
      <c r="I55" s="121"/>
      <c r="J55" s="81"/>
      <c r="K55" s="82"/>
      <c r="L55" s="83"/>
      <c r="M55" s="138">
        <f t="shared" si="1"/>
        <v>0</v>
      </c>
      <c r="N55" s="85" t="s">
        <v>80</v>
      </c>
      <c r="O55" s="86">
        <f>SUM(O49:O54)</f>
        <v>0</v>
      </c>
    </row>
    <row r="56" spans="1:15" ht="12.75">
      <c r="A56" s="87"/>
      <c r="B56" s="51" t="str">
        <f>'Boys U11'!$H$3</f>
        <v>White Horse</v>
      </c>
      <c r="C56" s="88" t="s">
        <v>75</v>
      </c>
      <c r="D56" s="89"/>
      <c r="E56" s="90"/>
      <c r="F56" s="90"/>
      <c r="G56" s="90"/>
      <c r="H56" s="90"/>
      <c r="I56" s="91"/>
      <c r="J56" s="91"/>
      <c r="K56" s="91"/>
      <c r="L56" s="92"/>
      <c r="M56" s="140">
        <f t="shared" si="1"/>
        <v>0</v>
      </c>
      <c r="N56" s="41"/>
      <c r="O56" s="41"/>
    </row>
    <row r="57" spans="1:15" ht="12.75">
      <c r="A57" s="93"/>
      <c r="B57" s="51" t="str">
        <f>'Boys U11'!$H$3</f>
        <v>White Horse</v>
      </c>
      <c r="C57" s="11" t="s">
        <v>75</v>
      </c>
      <c r="D57" s="94"/>
      <c r="E57" s="95"/>
      <c r="F57" s="95"/>
      <c r="G57" s="95"/>
      <c r="H57" s="95"/>
      <c r="I57" s="96"/>
      <c r="J57" s="96"/>
      <c r="K57" s="96"/>
      <c r="L57" s="97"/>
      <c r="M57" s="60">
        <f t="shared" si="1"/>
        <v>0</v>
      </c>
      <c r="N57" s="41"/>
      <c r="O57" s="41"/>
    </row>
    <row r="58" spans="1:15" ht="12.75">
      <c r="A58" s="87"/>
      <c r="B58" s="51" t="str">
        <f>'Boys U11'!$H$3</f>
        <v>White Horse</v>
      </c>
      <c r="C58" s="27" t="s">
        <v>75</v>
      </c>
      <c r="D58" s="94"/>
      <c r="E58" s="95"/>
      <c r="F58" s="95"/>
      <c r="G58" s="95"/>
      <c r="H58" s="95"/>
      <c r="I58" s="96"/>
      <c r="J58" s="96"/>
      <c r="K58" s="96"/>
      <c r="L58" s="97"/>
      <c r="M58" s="55">
        <f t="shared" si="1"/>
        <v>0</v>
      </c>
      <c r="N58" s="41"/>
      <c r="O58" s="41"/>
    </row>
    <row r="59" spans="1:15" ht="12.75">
      <c r="A59" s="93"/>
      <c r="B59" s="51" t="str">
        <f>'Boys U11'!$H$3</f>
        <v>White Horse</v>
      </c>
      <c r="C59" s="11" t="s">
        <v>75</v>
      </c>
      <c r="D59" s="94"/>
      <c r="E59" s="95"/>
      <c r="F59" s="95"/>
      <c r="G59" s="95"/>
      <c r="H59" s="95"/>
      <c r="I59" s="96"/>
      <c r="J59" s="96"/>
      <c r="K59" s="96"/>
      <c r="L59" s="97"/>
      <c r="M59" s="60">
        <f t="shared" si="1"/>
        <v>0</v>
      </c>
      <c r="N59" s="61" t="s">
        <v>76</v>
      </c>
      <c r="O59" s="62">
        <f>LARGE(M$56:M$63,1)</f>
        <v>0</v>
      </c>
    </row>
    <row r="60" spans="1:15" ht="12.75">
      <c r="A60" s="87"/>
      <c r="B60" s="51" t="str">
        <f>'Boys U11'!$H$3</f>
        <v>White Horse</v>
      </c>
      <c r="C60" s="27" t="s">
        <v>75</v>
      </c>
      <c r="D60" s="94"/>
      <c r="E60" s="95"/>
      <c r="F60" s="95"/>
      <c r="G60" s="95"/>
      <c r="H60" s="95"/>
      <c r="I60" s="96"/>
      <c r="J60" s="96"/>
      <c r="K60" s="96"/>
      <c r="L60" s="97"/>
      <c r="M60" s="55">
        <f t="shared" si="1"/>
        <v>0</v>
      </c>
      <c r="N60" s="63" t="s">
        <v>77</v>
      </c>
      <c r="O60" s="64">
        <f>LARGE(M$56:M$63,2)</f>
        <v>0</v>
      </c>
    </row>
    <row r="61" spans="1:15" ht="12.75">
      <c r="A61" s="99"/>
      <c r="B61" s="51" t="str">
        <f>'Boys U11'!$H$3</f>
        <v>White Horse</v>
      </c>
      <c r="C61" s="11" t="s">
        <v>75</v>
      </c>
      <c r="D61" s="94"/>
      <c r="E61" s="95"/>
      <c r="F61" s="95"/>
      <c r="G61" s="95"/>
      <c r="H61" s="95"/>
      <c r="I61" s="96"/>
      <c r="J61" s="96"/>
      <c r="K61" s="96"/>
      <c r="L61" s="97"/>
      <c r="M61" s="60">
        <f t="shared" si="1"/>
        <v>0</v>
      </c>
      <c r="N61" s="63" t="s">
        <v>78</v>
      </c>
      <c r="O61" s="64">
        <f>LARGE(M$56:M$63,3)</f>
        <v>0</v>
      </c>
    </row>
    <row r="62" spans="1:15" ht="12.75">
      <c r="A62" s="98"/>
      <c r="B62" s="51" t="str">
        <f>'Boys U11'!$H$3</f>
        <v>White Horse</v>
      </c>
      <c r="C62" s="27" t="s">
        <v>75</v>
      </c>
      <c r="D62" s="94"/>
      <c r="E62" s="95"/>
      <c r="F62" s="95"/>
      <c r="G62" s="95"/>
      <c r="H62" s="95"/>
      <c r="I62" s="96"/>
      <c r="J62" s="96"/>
      <c r="K62" s="96"/>
      <c r="L62" s="97"/>
      <c r="M62" s="55">
        <f t="shared" si="1"/>
        <v>0</v>
      </c>
      <c r="N62" s="63" t="s">
        <v>79</v>
      </c>
      <c r="O62" s="64">
        <f>LARGE(M$56:M$63,4)</f>
        <v>0</v>
      </c>
    </row>
    <row r="63" spans="1:15" ht="12.75">
      <c r="A63" s="99"/>
      <c r="B63" s="51" t="str">
        <f>'Boys U11'!$H$3</f>
        <v>White Horse</v>
      </c>
      <c r="C63" s="11" t="s">
        <v>75</v>
      </c>
      <c r="D63" s="94"/>
      <c r="E63" s="95"/>
      <c r="F63" s="95"/>
      <c r="G63" s="95"/>
      <c r="H63" s="95"/>
      <c r="I63" s="96"/>
      <c r="J63" s="96"/>
      <c r="K63" s="96"/>
      <c r="L63" s="97"/>
      <c r="M63" s="60">
        <f t="shared" si="1"/>
        <v>0</v>
      </c>
      <c r="N63" s="63" t="s">
        <v>53</v>
      </c>
      <c r="O63" s="64">
        <f>M64</f>
        <v>0</v>
      </c>
    </row>
    <row r="64" spans="1:15" ht="12.75">
      <c r="A64" s="68" t="s">
        <v>53</v>
      </c>
      <c r="B64" s="51" t="str">
        <f>'Boys U11'!$H$3</f>
        <v>White Horse</v>
      </c>
      <c r="C64" s="69" t="s">
        <v>75</v>
      </c>
      <c r="D64" s="104"/>
      <c r="E64" s="105"/>
      <c r="F64" s="104"/>
      <c r="G64" s="105"/>
      <c r="H64" s="104"/>
      <c r="I64" s="139"/>
      <c r="J64" s="115"/>
      <c r="K64" s="73"/>
      <c r="L64" s="74"/>
      <c r="M64" s="75">
        <f t="shared" si="1"/>
        <v>0</v>
      </c>
      <c r="N64" s="63" t="s">
        <v>66</v>
      </c>
      <c r="O64" s="64">
        <f>M65</f>
        <v>0</v>
      </c>
    </row>
    <row r="65" spans="1:15" ht="12.75">
      <c r="A65" s="76" t="s">
        <v>66</v>
      </c>
      <c r="B65" s="51" t="str">
        <f>'Boys U11'!$H$3</f>
        <v>White Horse</v>
      </c>
      <c r="C65" s="77" t="s">
        <v>75</v>
      </c>
      <c r="D65" s="78"/>
      <c r="E65" s="79"/>
      <c r="F65" s="78"/>
      <c r="G65" s="79"/>
      <c r="H65" s="78"/>
      <c r="I65" s="121"/>
      <c r="J65" s="81"/>
      <c r="K65" s="82"/>
      <c r="L65" s="83"/>
      <c r="M65" s="84">
        <f t="shared" si="1"/>
        <v>0</v>
      </c>
      <c r="N65" s="85" t="s">
        <v>80</v>
      </c>
      <c r="O65" s="86">
        <f>SUM(O59:O64)</f>
        <v>0</v>
      </c>
    </row>
    <row r="66" spans="1:15" ht="12.75">
      <c r="A66" s="141"/>
      <c r="B66" s="141" t="str">
        <f>'Boys U11'!$I$3</f>
        <v>Witney</v>
      </c>
      <c r="C66" s="11" t="s">
        <v>75</v>
      </c>
      <c r="D66" s="52"/>
      <c r="E66" s="53"/>
      <c r="F66" s="53"/>
      <c r="G66" s="142"/>
      <c r="H66" s="53"/>
      <c r="I66" s="53"/>
      <c r="J66" s="53"/>
      <c r="K66" s="53"/>
      <c r="L66" s="54"/>
      <c r="M66" s="118">
        <f t="shared" si="1"/>
        <v>0</v>
      </c>
      <c r="N66" s="41"/>
      <c r="O66" s="35"/>
    </row>
    <row r="67" spans="1:15" ht="12.75">
      <c r="A67" s="93"/>
      <c r="B67" s="141" t="str">
        <f>'Boys U11'!$I$3</f>
        <v>Witney</v>
      </c>
      <c r="C67" s="11" t="s">
        <v>75</v>
      </c>
      <c r="D67" s="57"/>
      <c r="E67" s="143"/>
      <c r="F67" s="58"/>
      <c r="G67" s="58"/>
      <c r="H67" s="58"/>
      <c r="I67" s="58"/>
      <c r="J67" s="58"/>
      <c r="K67" s="58"/>
      <c r="L67" s="59"/>
      <c r="M67" s="118">
        <f t="shared" si="1"/>
        <v>0</v>
      </c>
      <c r="N67" s="41"/>
      <c r="O67" s="35"/>
    </row>
    <row r="68" spans="1:15" ht="12.75">
      <c r="A68" s="93"/>
      <c r="B68" s="141" t="str">
        <f>'Boys U11'!$I$3</f>
        <v>Witney</v>
      </c>
      <c r="C68" s="11" t="s">
        <v>75</v>
      </c>
      <c r="D68" s="57"/>
      <c r="E68" s="143"/>
      <c r="F68" s="58"/>
      <c r="G68" s="58"/>
      <c r="H68" s="143"/>
      <c r="I68" s="58"/>
      <c r="J68" s="58"/>
      <c r="K68" s="58"/>
      <c r="L68" s="59"/>
      <c r="M68" s="118">
        <f t="shared" si="1"/>
        <v>0</v>
      </c>
      <c r="N68" s="41"/>
      <c r="O68" s="35"/>
    </row>
    <row r="69" spans="1:15" ht="12.75">
      <c r="A69" s="93"/>
      <c r="B69" s="141" t="str">
        <f>'Boys U11'!$I$3</f>
        <v>Witney</v>
      </c>
      <c r="C69" s="11" t="s">
        <v>75</v>
      </c>
      <c r="D69" s="57"/>
      <c r="E69" s="58"/>
      <c r="F69" s="58"/>
      <c r="G69" s="58"/>
      <c r="H69" s="58"/>
      <c r="I69" s="58"/>
      <c r="J69" s="58"/>
      <c r="K69" s="58"/>
      <c r="L69" s="59"/>
      <c r="M69" s="118">
        <f t="shared" si="1"/>
        <v>0</v>
      </c>
      <c r="N69" s="61" t="s">
        <v>76</v>
      </c>
      <c r="O69" s="62">
        <f>LARGE(M$66:M$73,1)</f>
        <v>0</v>
      </c>
    </row>
    <row r="70" spans="1:15" ht="12.75">
      <c r="A70" s="93"/>
      <c r="B70" s="141" t="str">
        <f>'Boys U11'!$I$3</f>
        <v>Witney</v>
      </c>
      <c r="C70" s="11" t="s">
        <v>75</v>
      </c>
      <c r="D70" s="144"/>
      <c r="E70" s="58"/>
      <c r="F70" s="58"/>
      <c r="G70" s="58"/>
      <c r="H70" s="58"/>
      <c r="I70" s="58"/>
      <c r="J70" s="58"/>
      <c r="K70" s="58"/>
      <c r="L70" s="59"/>
      <c r="M70" s="55">
        <f aca="true" t="shared" si="2" ref="M70:M75">SUM(D70:L70)</f>
        <v>0</v>
      </c>
      <c r="N70" s="63" t="s">
        <v>77</v>
      </c>
      <c r="O70" s="62">
        <f>LARGE(M$66:M$73,2)</f>
        <v>0</v>
      </c>
    </row>
    <row r="71" spans="1:15" ht="12.75">
      <c r="A71" s="93"/>
      <c r="B71" s="141" t="str">
        <f>'Boys U11'!$I$3</f>
        <v>Witney</v>
      </c>
      <c r="C71" s="11" t="s">
        <v>75</v>
      </c>
      <c r="D71" s="144"/>
      <c r="E71" s="58"/>
      <c r="F71" s="58"/>
      <c r="G71" s="58"/>
      <c r="H71" s="58"/>
      <c r="I71" s="58"/>
      <c r="J71" s="58"/>
      <c r="K71" s="58"/>
      <c r="L71" s="59"/>
      <c r="M71" s="60">
        <f t="shared" si="2"/>
        <v>0</v>
      </c>
      <c r="N71" s="63" t="s">
        <v>78</v>
      </c>
      <c r="O71" s="62">
        <f>LARGE(M$66:M$73,3)</f>
        <v>0</v>
      </c>
    </row>
    <row r="72" spans="1:15" ht="12.75">
      <c r="A72" s="145"/>
      <c r="B72" s="141" t="str">
        <f>'Boys U11'!$I$3</f>
        <v>Witney</v>
      </c>
      <c r="C72" s="11" t="s">
        <v>75</v>
      </c>
      <c r="D72" s="144"/>
      <c r="E72" s="143"/>
      <c r="F72" s="143"/>
      <c r="G72" s="143"/>
      <c r="H72" s="143"/>
      <c r="I72" s="58"/>
      <c r="J72" s="58"/>
      <c r="K72" s="58"/>
      <c r="L72" s="59"/>
      <c r="M72" s="60">
        <f t="shared" si="2"/>
        <v>0</v>
      </c>
      <c r="N72" s="63" t="s">
        <v>79</v>
      </c>
      <c r="O72" s="62">
        <f>LARGE(M$66:M$73,4)</f>
        <v>0</v>
      </c>
    </row>
    <row r="73" spans="1:15" ht="12.75">
      <c r="A73" s="145"/>
      <c r="B73" s="141" t="str">
        <f>'Boys U11'!$I$3</f>
        <v>Witney</v>
      </c>
      <c r="C73" s="11" t="s">
        <v>75</v>
      </c>
      <c r="D73" s="144"/>
      <c r="E73" s="143"/>
      <c r="F73" s="143"/>
      <c r="G73" s="143"/>
      <c r="H73" s="143"/>
      <c r="I73" s="58"/>
      <c r="J73" s="58"/>
      <c r="K73" s="58"/>
      <c r="L73" s="59"/>
      <c r="M73" s="60">
        <f t="shared" si="2"/>
        <v>0</v>
      </c>
      <c r="N73" s="63" t="s">
        <v>53</v>
      </c>
      <c r="O73" s="64">
        <f>M74</f>
        <v>0</v>
      </c>
    </row>
    <row r="74" spans="1:15" ht="12.75">
      <c r="A74" s="68" t="s">
        <v>53</v>
      </c>
      <c r="B74" s="141" t="str">
        <f>'Boys U11'!$I$3</f>
        <v>Witney</v>
      </c>
      <c r="C74" s="69" t="s">
        <v>75</v>
      </c>
      <c r="D74" s="104"/>
      <c r="E74" s="105"/>
      <c r="F74" s="104"/>
      <c r="G74" s="105"/>
      <c r="H74" s="104"/>
      <c r="I74" s="139"/>
      <c r="J74" s="115"/>
      <c r="K74" s="73"/>
      <c r="L74" s="74"/>
      <c r="M74" s="75">
        <f t="shared" si="2"/>
        <v>0</v>
      </c>
      <c r="N74" s="63" t="s">
        <v>66</v>
      </c>
      <c r="O74" s="64">
        <f>M75</f>
        <v>0</v>
      </c>
    </row>
    <row r="75" spans="1:15" ht="12.75">
      <c r="A75" s="76" t="s">
        <v>66</v>
      </c>
      <c r="B75" s="141" t="str">
        <f>'Boys U11'!$I$3</f>
        <v>Witney</v>
      </c>
      <c r="C75" s="77" t="s">
        <v>75</v>
      </c>
      <c r="D75" s="78"/>
      <c r="E75" s="79"/>
      <c r="F75" s="78"/>
      <c r="G75" s="79"/>
      <c r="H75" s="78"/>
      <c r="I75" s="121"/>
      <c r="J75" s="81"/>
      <c r="K75" s="82"/>
      <c r="L75" s="83"/>
      <c r="M75" s="138">
        <f t="shared" si="2"/>
        <v>0</v>
      </c>
      <c r="N75" s="85" t="s">
        <v>80</v>
      </c>
      <c r="O75" s="86">
        <f>SUM(O69:O74)</f>
        <v>0</v>
      </c>
    </row>
    <row r="76" spans="1:11" ht="12.75">
      <c r="A76" s="146"/>
      <c r="B76" s="27"/>
      <c r="C76" s="147"/>
      <c r="D76" s="147"/>
      <c r="E76" s="147"/>
      <c r="F76" s="147"/>
      <c r="G76" s="147"/>
      <c r="H76" s="147"/>
      <c r="I76" s="148"/>
      <c r="J76" s="41"/>
      <c r="K76" s="41"/>
    </row>
    <row r="77" spans="1:11" ht="12.75">
      <c r="A77" s="146"/>
      <c r="B77" s="27"/>
      <c r="C77" s="147"/>
      <c r="D77" s="147"/>
      <c r="E77" s="147"/>
      <c r="F77" s="147"/>
      <c r="G77" s="147"/>
      <c r="H77" s="147"/>
      <c r="I77" s="148"/>
      <c r="J77" s="41"/>
      <c r="K77" s="41"/>
    </row>
    <row r="78" spans="1:11" ht="12.75">
      <c r="A78" s="146"/>
      <c r="B78" s="27"/>
      <c r="C78" s="147"/>
      <c r="D78" s="147"/>
      <c r="E78" s="147"/>
      <c r="F78" s="147"/>
      <c r="G78" s="147"/>
      <c r="H78" s="147"/>
      <c r="I78" s="148"/>
      <c r="J78" s="41"/>
      <c r="K78" s="41"/>
    </row>
    <row r="79" spans="1:11" ht="12.75">
      <c r="A79" s="146"/>
      <c r="B79" s="27"/>
      <c r="C79" s="147"/>
      <c r="D79" s="147"/>
      <c r="E79" s="147"/>
      <c r="F79" s="147"/>
      <c r="G79" s="147"/>
      <c r="H79" s="147"/>
      <c r="I79" s="148"/>
      <c r="J79" s="41"/>
      <c r="K79" s="41"/>
    </row>
    <row r="80" spans="1:11" ht="12.75">
      <c r="A80" s="146"/>
      <c r="B80" s="27"/>
      <c r="C80" s="147"/>
      <c r="D80" s="147"/>
      <c r="E80" s="147"/>
      <c r="F80" s="147"/>
      <c r="G80" s="147"/>
      <c r="H80" s="147"/>
      <c r="I80" s="148"/>
      <c r="J80" s="41"/>
      <c r="K80" s="41"/>
    </row>
    <row r="81" spans="1:15" ht="18">
      <c r="A81" s="37" t="s">
        <v>69</v>
      </c>
      <c r="B81" s="38" t="str">
        <f>'Boys U11'!C1</f>
        <v>Kidlington Sports Centre</v>
      </c>
      <c r="C81" s="37"/>
      <c r="D81" s="34"/>
      <c r="G81" s="149" t="s">
        <v>81</v>
      </c>
      <c r="H81" s="39" t="str">
        <f>'Boys U11'!G1</f>
        <v>17th November 2019</v>
      </c>
      <c r="J81" s="37"/>
      <c r="K81" s="40"/>
      <c r="L81" s="40"/>
      <c r="M81" s="40"/>
      <c r="N81" s="35"/>
      <c r="O81" s="35"/>
    </row>
    <row r="82" spans="1:15" ht="15.75">
      <c r="A82" s="187" t="s">
        <v>82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35"/>
      <c r="O82" s="35"/>
    </row>
    <row r="83" spans="1:15" ht="18">
      <c r="A83" s="36"/>
      <c r="B83" s="37"/>
      <c r="C83" s="37"/>
      <c r="D83" s="37"/>
      <c r="E83" s="37"/>
      <c r="F83" s="37"/>
      <c r="G83" s="37"/>
      <c r="H83" s="37"/>
      <c r="I83" s="40"/>
      <c r="J83" s="40"/>
      <c r="K83" s="40"/>
      <c r="L83" s="40"/>
      <c r="M83" s="40"/>
      <c r="N83" s="41"/>
      <c r="O83" s="35"/>
    </row>
    <row r="84" spans="1:15" ht="12.75">
      <c r="A84" s="42" t="s">
        <v>71</v>
      </c>
      <c r="B84" s="43" t="s">
        <v>72</v>
      </c>
      <c r="C84" s="44" t="s">
        <v>73</v>
      </c>
      <c r="D84" s="45" t="s">
        <v>57</v>
      </c>
      <c r="E84" s="46" t="s">
        <v>60</v>
      </c>
      <c r="F84" s="47" t="s">
        <v>26</v>
      </c>
      <c r="G84" s="47" t="s">
        <v>51</v>
      </c>
      <c r="H84" s="47" t="s">
        <v>13</v>
      </c>
      <c r="I84" s="48" t="s">
        <v>62</v>
      </c>
      <c r="J84" s="150" t="s">
        <v>74</v>
      </c>
      <c r="K84" s="49" t="s">
        <v>53</v>
      </c>
      <c r="L84" s="49" t="s">
        <v>66</v>
      </c>
      <c r="M84" s="48" t="s">
        <v>6</v>
      </c>
      <c r="N84" s="41"/>
      <c r="O84" s="35"/>
    </row>
    <row r="85" spans="1:15" ht="12.75">
      <c r="A85" s="50" t="s">
        <v>248</v>
      </c>
      <c r="B85" s="51" t="str">
        <f>'Boys U11'!$C$3</f>
        <v>Abingdon</v>
      </c>
      <c r="C85" s="151" t="s">
        <v>83</v>
      </c>
      <c r="D85" s="52">
        <v>11</v>
      </c>
      <c r="E85" s="53"/>
      <c r="F85" s="53">
        <v>14</v>
      </c>
      <c r="G85" s="53"/>
      <c r="H85" s="53">
        <v>9</v>
      </c>
      <c r="I85" s="53"/>
      <c r="J85" s="53"/>
      <c r="K85" s="53"/>
      <c r="L85" s="54"/>
      <c r="M85" s="55">
        <f aca="true" t="shared" si="3" ref="M85:M116">SUM(D85:L85)</f>
        <v>34</v>
      </c>
      <c r="N85" s="41"/>
      <c r="O85" s="35"/>
    </row>
    <row r="86" spans="1:15" ht="12.75">
      <c r="A86" s="56"/>
      <c r="B86" s="51" t="str">
        <f>'Boys U11'!$C$3</f>
        <v>Abingdon</v>
      </c>
      <c r="C86" s="56" t="s">
        <v>83</v>
      </c>
      <c r="D86" s="57"/>
      <c r="E86" s="58"/>
      <c r="F86" s="58"/>
      <c r="G86" s="58"/>
      <c r="H86" s="58"/>
      <c r="I86" s="58"/>
      <c r="J86" s="58"/>
      <c r="K86" s="58"/>
      <c r="L86" s="59"/>
      <c r="M86" s="60">
        <f t="shared" si="3"/>
        <v>0</v>
      </c>
      <c r="N86" s="41"/>
      <c r="O86" s="35"/>
    </row>
    <row r="87" spans="1:15" ht="12.75">
      <c r="A87" s="50"/>
      <c r="B87" s="51" t="str">
        <f>'Boys U11'!$C$3</f>
        <v>Abingdon</v>
      </c>
      <c r="C87" s="56" t="s">
        <v>83</v>
      </c>
      <c r="D87" s="57"/>
      <c r="E87" s="58"/>
      <c r="F87" s="58"/>
      <c r="G87" s="58"/>
      <c r="H87" s="58"/>
      <c r="I87" s="58"/>
      <c r="J87" s="58"/>
      <c r="K87" s="58"/>
      <c r="L87" s="59"/>
      <c r="M87" s="55">
        <f t="shared" si="3"/>
        <v>0</v>
      </c>
      <c r="N87" s="41"/>
      <c r="O87" s="35"/>
    </row>
    <row r="88" spans="1:15" ht="12.75">
      <c r="A88" s="56"/>
      <c r="B88" s="51" t="str">
        <f>'Boys U11'!$C$3</f>
        <v>Abingdon</v>
      </c>
      <c r="C88" s="56" t="s">
        <v>83</v>
      </c>
      <c r="D88" s="57"/>
      <c r="E88" s="58"/>
      <c r="F88" s="58"/>
      <c r="G88" s="58"/>
      <c r="H88" s="58"/>
      <c r="I88" s="58"/>
      <c r="J88" s="58"/>
      <c r="K88" s="58"/>
      <c r="L88" s="59"/>
      <c r="M88" s="60">
        <f t="shared" si="3"/>
        <v>0</v>
      </c>
      <c r="N88" s="61" t="s">
        <v>76</v>
      </c>
      <c r="O88" s="62">
        <f>LARGE(M$85:M$92,1)</f>
        <v>34</v>
      </c>
    </row>
    <row r="89" spans="1:15" ht="12.75">
      <c r="A89" s="50"/>
      <c r="B89" s="51" t="str">
        <f>'Boys U11'!$C$3</f>
        <v>Abingdon</v>
      </c>
      <c r="C89" s="56" t="s">
        <v>83</v>
      </c>
      <c r="D89" s="57"/>
      <c r="E89" s="58"/>
      <c r="F89" s="58"/>
      <c r="G89" s="58"/>
      <c r="H89" s="58"/>
      <c r="I89" s="58"/>
      <c r="J89" s="58"/>
      <c r="K89" s="58"/>
      <c r="L89" s="59"/>
      <c r="M89" s="55">
        <f t="shared" si="3"/>
        <v>0</v>
      </c>
      <c r="N89" s="63" t="s">
        <v>77</v>
      </c>
      <c r="O89" s="62">
        <f>LARGE(M$85:M$92,2)</f>
        <v>0</v>
      </c>
    </row>
    <row r="90" spans="1:15" ht="12.75">
      <c r="A90" s="56"/>
      <c r="B90" s="51" t="str">
        <f>'Boys U11'!$C$3</f>
        <v>Abingdon</v>
      </c>
      <c r="C90" s="56" t="s">
        <v>83</v>
      </c>
      <c r="D90" s="57"/>
      <c r="E90" s="58"/>
      <c r="F90" s="58"/>
      <c r="G90" s="58"/>
      <c r="H90" s="58"/>
      <c r="I90" s="58"/>
      <c r="J90" s="58"/>
      <c r="K90" s="58"/>
      <c r="L90" s="59"/>
      <c r="M90" s="60">
        <f t="shared" si="3"/>
        <v>0</v>
      </c>
      <c r="N90" s="63" t="s">
        <v>78</v>
      </c>
      <c r="O90" s="62">
        <f>LARGE(M$85:M$92,3)</f>
        <v>0</v>
      </c>
    </row>
    <row r="91" spans="1:15" ht="12.75">
      <c r="A91" s="50"/>
      <c r="B91" s="51" t="str">
        <f>'Boys U11'!$C$3</f>
        <v>Abingdon</v>
      </c>
      <c r="C91" s="56" t="s">
        <v>83</v>
      </c>
      <c r="D91" s="57"/>
      <c r="E91" s="58"/>
      <c r="F91" s="58"/>
      <c r="G91" s="58"/>
      <c r="H91" s="58"/>
      <c r="I91" s="58"/>
      <c r="J91" s="58"/>
      <c r="K91" s="58"/>
      <c r="L91" s="59"/>
      <c r="M91" s="55">
        <f t="shared" si="3"/>
        <v>0</v>
      </c>
      <c r="N91" s="63" t="s">
        <v>79</v>
      </c>
      <c r="O91" s="62">
        <f>LARGE(M$85:M$92,4)</f>
        <v>0</v>
      </c>
    </row>
    <row r="92" spans="1:15" ht="12.75">
      <c r="A92" s="56"/>
      <c r="B92" s="51" t="str">
        <f>'Boys U11'!$C$3</f>
        <v>Abingdon</v>
      </c>
      <c r="C92" s="56" t="s">
        <v>83</v>
      </c>
      <c r="D92" s="65"/>
      <c r="E92" s="66"/>
      <c r="F92" s="66"/>
      <c r="G92" s="66"/>
      <c r="H92" s="66"/>
      <c r="I92" s="66"/>
      <c r="J92" s="66"/>
      <c r="K92" s="66"/>
      <c r="L92" s="67"/>
      <c r="M92" s="60">
        <f t="shared" si="3"/>
        <v>0</v>
      </c>
      <c r="N92" s="63" t="s">
        <v>53</v>
      </c>
      <c r="O92" s="64">
        <f>M93</f>
        <v>0</v>
      </c>
    </row>
    <row r="93" spans="1:15" ht="12.75">
      <c r="A93" s="68" t="s">
        <v>53</v>
      </c>
      <c r="B93" s="51" t="str">
        <f>'Boys U11'!$C$3</f>
        <v>Abingdon</v>
      </c>
      <c r="C93" s="56" t="s">
        <v>83</v>
      </c>
      <c r="D93" s="70"/>
      <c r="E93" s="71"/>
      <c r="F93" s="70"/>
      <c r="G93" s="71"/>
      <c r="H93" s="70"/>
      <c r="I93" s="72"/>
      <c r="J93" s="71"/>
      <c r="K93" s="73"/>
      <c r="L93" s="74"/>
      <c r="M93" s="75">
        <f t="shared" si="3"/>
        <v>0</v>
      </c>
      <c r="N93" s="63" t="s">
        <v>66</v>
      </c>
      <c r="O93" s="64">
        <f>M94</f>
        <v>0</v>
      </c>
    </row>
    <row r="94" spans="1:15" ht="12.75">
      <c r="A94" s="76" t="s">
        <v>66</v>
      </c>
      <c r="B94" s="51" t="str">
        <f>'Boys U11'!$C$3</f>
        <v>Abingdon</v>
      </c>
      <c r="C94" s="56" t="s">
        <v>83</v>
      </c>
      <c r="D94" s="78"/>
      <c r="E94" s="79"/>
      <c r="F94" s="78"/>
      <c r="G94" s="79"/>
      <c r="H94" s="78"/>
      <c r="I94" s="80"/>
      <c r="J94" s="81"/>
      <c r="K94" s="82"/>
      <c r="L94" s="83"/>
      <c r="M94" s="84">
        <f t="shared" si="3"/>
        <v>0</v>
      </c>
      <c r="N94" s="85" t="s">
        <v>80</v>
      </c>
      <c r="O94" s="86">
        <f>SUM(O88:O93)</f>
        <v>34</v>
      </c>
    </row>
    <row r="95" spans="1:15" ht="12.75">
      <c r="A95" s="87" t="s">
        <v>257</v>
      </c>
      <c r="B95" s="51" t="str">
        <f>'Boys U11'!$D$3</f>
        <v>Banbury</v>
      </c>
      <c r="C95" s="56" t="s">
        <v>83</v>
      </c>
      <c r="D95" s="89">
        <v>20</v>
      </c>
      <c r="E95" s="90"/>
      <c r="F95" s="90">
        <v>20</v>
      </c>
      <c r="G95" s="90"/>
      <c r="H95" s="90">
        <v>13</v>
      </c>
      <c r="I95" s="91"/>
      <c r="J95" s="91"/>
      <c r="K95" s="91"/>
      <c r="L95" s="92"/>
      <c r="M95" s="55">
        <f t="shared" si="3"/>
        <v>53</v>
      </c>
      <c r="N95" s="41"/>
      <c r="O95" s="41"/>
    </row>
    <row r="96" spans="1:15" ht="12.75">
      <c r="A96" s="93" t="s">
        <v>258</v>
      </c>
      <c r="B96" s="51" t="str">
        <f>'Boys U11'!$D$3</f>
        <v>Banbury</v>
      </c>
      <c r="C96" s="56" t="s">
        <v>83</v>
      </c>
      <c r="D96" s="94">
        <v>19</v>
      </c>
      <c r="E96" s="95"/>
      <c r="F96" s="95">
        <v>18</v>
      </c>
      <c r="G96" s="95"/>
      <c r="H96" s="95">
        <v>16</v>
      </c>
      <c r="I96" s="96"/>
      <c r="J96" s="96"/>
      <c r="K96" s="96"/>
      <c r="L96" s="97"/>
      <c r="M96" s="60">
        <f t="shared" si="3"/>
        <v>53</v>
      </c>
      <c r="N96" s="41"/>
      <c r="O96" s="41"/>
    </row>
    <row r="97" spans="1:15" ht="12.75">
      <c r="A97" s="174" t="s">
        <v>256</v>
      </c>
      <c r="B97" s="51" t="str">
        <f>'Boys U11'!$D$3</f>
        <v>Banbury</v>
      </c>
      <c r="C97" s="56" t="s">
        <v>83</v>
      </c>
      <c r="D97" s="94">
        <v>14</v>
      </c>
      <c r="E97" s="95"/>
      <c r="F97" s="95">
        <v>10</v>
      </c>
      <c r="G97" s="95"/>
      <c r="H97" s="95">
        <v>12</v>
      </c>
      <c r="I97" s="96"/>
      <c r="J97" s="96"/>
      <c r="K97" s="96"/>
      <c r="L97" s="97"/>
      <c r="M97" s="55">
        <f t="shared" si="3"/>
        <v>36</v>
      </c>
      <c r="N97" s="41"/>
      <c r="O97" s="41"/>
    </row>
    <row r="98" spans="1:15" ht="12.75">
      <c r="A98" s="175" t="s">
        <v>195</v>
      </c>
      <c r="B98" s="51" t="str">
        <f>'Boys U11'!$D$3</f>
        <v>Banbury</v>
      </c>
      <c r="C98" s="56" t="s">
        <v>83</v>
      </c>
      <c r="D98" s="94">
        <v>13</v>
      </c>
      <c r="E98" s="95"/>
      <c r="F98" s="95">
        <v>12</v>
      </c>
      <c r="G98" s="95"/>
      <c r="H98" s="95"/>
      <c r="I98" s="96">
        <v>19</v>
      </c>
      <c r="J98" s="96"/>
      <c r="K98" s="96"/>
      <c r="L98" s="97"/>
      <c r="M98" s="60">
        <f t="shared" si="3"/>
        <v>44</v>
      </c>
      <c r="N98" s="61" t="s">
        <v>76</v>
      </c>
      <c r="O98" s="62">
        <f>LARGE(M$95:M$102,1)</f>
        <v>53</v>
      </c>
    </row>
    <row r="99" spans="1:15" ht="12.75">
      <c r="A99" s="174"/>
      <c r="B99" s="51" t="str">
        <f>'Boys U11'!$D$3</f>
        <v>Banbury</v>
      </c>
      <c r="C99" s="56" t="s">
        <v>83</v>
      </c>
      <c r="D99" s="94"/>
      <c r="E99" s="95"/>
      <c r="F99" s="95"/>
      <c r="G99" s="95"/>
      <c r="H99" s="95"/>
      <c r="I99" s="96"/>
      <c r="J99" s="96"/>
      <c r="K99" s="96"/>
      <c r="L99" s="97"/>
      <c r="M99" s="55">
        <f t="shared" si="3"/>
        <v>0</v>
      </c>
      <c r="N99" s="63" t="s">
        <v>77</v>
      </c>
      <c r="O99" s="62">
        <f>LARGE(M$95:M$102,2)</f>
        <v>53</v>
      </c>
    </row>
    <row r="100" spans="1:15" ht="12.75">
      <c r="A100" s="175"/>
      <c r="B100" s="51" t="str">
        <f>'Boys U11'!$D$3</f>
        <v>Banbury</v>
      </c>
      <c r="C100" s="56" t="s">
        <v>83</v>
      </c>
      <c r="D100" s="94"/>
      <c r="E100" s="95"/>
      <c r="F100" s="95"/>
      <c r="G100" s="95"/>
      <c r="H100" s="95"/>
      <c r="I100" s="96"/>
      <c r="J100" s="96"/>
      <c r="K100" s="96"/>
      <c r="L100" s="97"/>
      <c r="M100" s="60">
        <f t="shared" si="3"/>
        <v>0</v>
      </c>
      <c r="N100" s="63" t="s">
        <v>78</v>
      </c>
      <c r="O100" s="62">
        <f>LARGE(M$95:M$102,3)</f>
        <v>44</v>
      </c>
    </row>
    <row r="101" spans="1:15" ht="12.75">
      <c r="A101" s="98"/>
      <c r="B101" s="51" t="str">
        <f>'Boys U11'!$D$3</f>
        <v>Banbury</v>
      </c>
      <c r="C101" s="56" t="s">
        <v>83</v>
      </c>
      <c r="D101" s="94"/>
      <c r="E101" s="95"/>
      <c r="F101" s="95"/>
      <c r="G101" s="95"/>
      <c r="H101" s="95"/>
      <c r="I101" s="96"/>
      <c r="J101" s="96"/>
      <c r="K101" s="96"/>
      <c r="L101" s="97"/>
      <c r="M101" s="55">
        <f t="shared" si="3"/>
        <v>0</v>
      </c>
      <c r="N101" s="63" t="s">
        <v>79</v>
      </c>
      <c r="O101" s="62">
        <f>LARGE(M$95:M$102,4)</f>
        <v>36</v>
      </c>
    </row>
    <row r="102" spans="1:15" ht="12.75">
      <c r="A102" s="99"/>
      <c r="B102" s="51" t="str">
        <f>'Boys U11'!$D$3</f>
        <v>Banbury</v>
      </c>
      <c r="C102" s="56" t="s">
        <v>83</v>
      </c>
      <c r="D102" s="100"/>
      <c r="E102" s="101"/>
      <c r="F102" s="101"/>
      <c r="G102" s="101"/>
      <c r="H102" s="101"/>
      <c r="I102" s="102"/>
      <c r="J102" s="102"/>
      <c r="K102" s="102"/>
      <c r="L102" s="103"/>
      <c r="M102" s="60">
        <f t="shared" si="3"/>
        <v>0</v>
      </c>
      <c r="N102" s="63" t="s">
        <v>53</v>
      </c>
      <c r="O102" s="64">
        <f>M103</f>
        <v>0</v>
      </c>
    </row>
    <row r="103" spans="1:15" ht="12.75">
      <c r="A103" s="68" t="s">
        <v>53</v>
      </c>
      <c r="B103" s="51" t="str">
        <f>'Boys U11'!$D$3</f>
        <v>Banbury</v>
      </c>
      <c r="C103" s="56" t="s">
        <v>83</v>
      </c>
      <c r="D103" s="104"/>
      <c r="E103" s="105"/>
      <c r="F103" s="104"/>
      <c r="G103" s="105"/>
      <c r="H103" s="104"/>
      <c r="I103" s="72"/>
      <c r="J103" s="71"/>
      <c r="K103" s="73"/>
      <c r="L103" s="74"/>
      <c r="M103" s="75">
        <f t="shared" si="3"/>
        <v>0</v>
      </c>
      <c r="N103" s="63" t="s">
        <v>66</v>
      </c>
      <c r="O103" s="64">
        <f>M104</f>
        <v>20</v>
      </c>
    </row>
    <row r="104" spans="1:15" ht="12.75">
      <c r="A104" s="76" t="s">
        <v>66</v>
      </c>
      <c r="B104" s="51" t="str">
        <f>'Boys U11'!$D$3</f>
        <v>Banbury</v>
      </c>
      <c r="C104" s="56" t="s">
        <v>83</v>
      </c>
      <c r="D104" s="78"/>
      <c r="E104" s="79"/>
      <c r="F104" s="78"/>
      <c r="G104" s="79"/>
      <c r="H104" s="78"/>
      <c r="I104" s="80"/>
      <c r="J104" s="81"/>
      <c r="K104" s="82"/>
      <c r="L104" s="83">
        <v>20</v>
      </c>
      <c r="M104" s="84">
        <f t="shared" si="3"/>
        <v>20</v>
      </c>
      <c r="N104" s="85" t="s">
        <v>80</v>
      </c>
      <c r="O104" s="86">
        <f>SUM(O98:O103)</f>
        <v>206</v>
      </c>
    </row>
    <row r="105" spans="1:15" ht="12.75">
      <c r="A105" s="87" t="s">
        <v>260</v>
      </c>
      <c r="B105" s="51" t="str">
        <f>'Boys U11'!$E$3</f>
        <v>Bicester</v>
      </c>
      <c r="C105" s="56" t="s">
        <v>83</v>
      </c>
      <c r="D105" s="89">
        <v>17</v>
      </c>
      <c r="E105" s="90"/>
      <c r="F105" s="90">
        <v>17</v>
      </c>
      <c r="G105" s="90"/>
      <c r="H105" s="90">
        <v>14</v>
      </c>
      <c r="I105" s="91"/>
      <c r="J105" s="91"/>
      <c r="K105" s="91"/>
      <c r="L105" s="92"/>
      <c r="M105" s="55">
        <f t="shared" si="3"/>
        <v>48</v>
      </c>
      <c r="N105" s="41"/>
      <c r="O105" s="41"/>
    </row>
    <row r="106" spans="1:15" ht="12.75">
      <c r="A106" s="93" t="s">
        <v>261</v>
      </c>
      <c r="B106" s="51" t="str">
        <f>'Boys U11'!$E$3</f>
        <v>Bicester</v>
      </c>
      <c r="C106" s="56" t="s">
        <v>83</v>
      </c>
      <c r="D106" s="94">
        <v>16</v>
      </c>
      <c r="E106" s="95"/>
      <c r="F106" s="95"/>
      <c r="G106" s="95">
        <v>19</v>
      </c>
      <c r="H106" s="95"/>
      <c r="I106" s="96">
        <v>17</v>
      </c>
      <c r="J106" s="96"/>
      <c r="K106" s="96"/>
      <c r="L106" s="97"/>
      <c r="M106" s="60">
        <f t="shared" si="3"/>
        <v>52</v>
      </c>
      <c r="N106" s="41"/>
      <c r="O106" s="41"/>
    </row>
    <row r="107" spans="1:15" ht="12.75">
      <c r="A107" s="93" t="s">
        <v>265</v>
      </c>
      <c r="B107" s="51" t="str">
        <f>'Boys U11'!$E$3</f>
        <v>Bicester</v>
      </c>
      <c r="C107" s="56" t="s">
        <v>83</v>
      </c>
      <c r="D107" s="94"/>
      <c r="E107" s="95">
        <v>18</v>
      </c>
      <c r="F107" s="95">
        <v>16</v>
      </c>
      <c r="G107" s="95"/>
      <c r="H107" s="95">
        <v>18</v>
      </c>
      <c r="I107" s="96"/>
      <c r="J107" s="96"/>
      <c r="K107" s="96"/>
      <c r="L107" s="97"/>
      <c r="M107" s="60">
        <f t="shared" si="3"/>
        <v>52</v>
      </c>
      <c r="N107" s="41"/>
      <c r="O107" s="41"/>
    </row>
    <row r="108" spans="1:15" ht="12.75">
      <c r="A108" s="87" t="s">
        <v>266</v>
      </c>
      <c r="B108" s="51" t="str">
        <f>'Boys U11'!$E$3</f>
        <v>Bicester</v>
      </c>
      <c r="C108" s="56" t="s">
        <v>83</v>
      </c>
      <c r="D108" s="94"/>
      <c r="E108" s="95">
        <v>19</v>
      </c>
      <c r="F108" s="95"/>
      <c r="G108" s="95">
        <v>18</v>
      </c>
      <c r="H108" s="95">
        <v>17</v>
      </c>
      <c r="I108" s="96"/>
      <c r="J108" s="96"/>
      <c r="K108" s="96"/>
      <c r="L108" s="97"/>
      <c r="M108" s="55">
        <f t="shared" si="3"/>
        <v>54</v>
      </c>
      <c r="N108" s="61" t="s">
        <v>76</v>
      </c>
      <c r="O108" s="62">
        <f>LARGE(M$105:M$112,1)</f>
        <v>54</v>
      </c>
    </row>
    <row r="109" spans="1:15" ht="12.75">
      <c r="A109" s="175" t="s">
        <v>263</v>
      </c>
      <c r="B109" s="51" t="str">
        <f>'Boys U11'!$E$3</f>
        <v>Bicester</v>
      </c>
      <c r="C109" s="56" t="s">
        <v>83</v>
      </c>
      <c r="D109" s="94">
        <v>15</v>
      </c>
      <c r="E109" s="95"/>
      <c r="F109" s="95">
        <v>15</v>
      </c>
      <c r="G109" s="95"/>
      <c r="H109" s="95"/>
      <c r="I109" s="96">
        <v>20</v>
      </c>
      <c r="J109" s="96"/>
      <c r="K109" s="96"/>
      <c r="L109" s="97"/>
      <c r="M109" s="60">
        <f t="shared" si="3"/>
        <v>50</v>
      </c>
      <c r="N109" s="63" t="s">
        <v>77</v>
      </c>
      <c r="O109" s="62">
        <f>LARGE(M$105:M$112,2)</f>
        <v>52</v>
      </c>
    </row>
    <row r="110" spans="1:15" ht="12.75">
      <c r="A110" s="98"/>
      <c r="B110" s="51" t="str">
        <f>'Boys U11'!$E$3</f>
        <v>Bicester</v>
      </c>
      <c r="C110" s="56" t="s">
        <v>83</v>
      </c>
      <c r="D110" s="94"/>
      <c r="E110" s="95"/>
      <c r="F110" s="95"/>
      <c r="G110" s="95"/>
      <c r="H110" s="95"/>
      <c r="I110" s="96"/>
      <c r="J110" s="96"/>
      <c r="K110" s="96"/>
      <c r="L110" s="97"/>
      <c r="M110" s="55">
        <f t="shared" si="3"/>
        <v>0</v>
      </c>
      <c r="N110" s="63" t="s">
        <v>78</v>
      </c>
      <c r="O110" s="62">
        <f>LARGE(M$105:M$112,3)</f>
        <v>52</v>
      </c>
    </row>
    <row r="111" spans="1:15" ht="12.75">
      <c r="A111" s="99"/>
      <c r="B111" s="51" t="str">
        <f>'Boys U11'!$E$3</f>
        <v>Bicester</v>
      </c>
      <c r="C111" s="56" t="s">
        <v>83</v>
      </c>
      <c r="D111" s="94"/>
      <c r="E111" s="95"/>
      <c r="F111" s="95"/>
      <c r="G111" s="95"/>
      <c r="H111" s="95"/>
      <c r="I111" s="96"/>
      <c r="J111" s="96"/>
      <c r="K111" s="96"/>
      <c r="L111" s="97"/>
      <c r="M111" s="60">
        <f t="shared" si="3"/>
        <v>0</v>
      </c>
      <c r="N111" s="63" t="s">
        <v>79</v>
      </c>
      <c r="O111" s="62">
        <f>LARGE(M$105:M$112,4)</f>
        <v>50</v>
      </c>
    </row>
    <row r="112" spans="1:15" ht="12.75">
      <c r="A112" s="107"/>
      <c r="B112" s="51" t="str">
        <f>'Boys U11'!$E$3</f>
        <v>Bicester</v>
      </c>
      <c r="C112" s="56" t="s">
        <v>83</v>
      </c>
      <c r="D112" s="94"/>
      <c r="E112" s="95"/>
      <c r="F112" s="95"/>
      <c r="G112" s="95"/>
      <c r="H112" s="95"/>
      <c r="I112" s="96"/>
      <c r="J112" s="96"/>
      <c r="K112" s="96"/>
      <c r="L112" s="97"/>
      <c r="M112" s="60">
        <f t="shared" si="3"/>
        <v>0</v>
      </c>
      <c r="N112" s="63" t="s">
        <v>53</v>
      </c>
      <c r="O112" s="64">
        <f>M113</f>
        <v>0</v>
      </c>
    </row>
    <row r="113" spans="1:15" ht="12.75">
      <c r="A113" s="109" t="s">
        <v>53</v>
      </c>
      <c r="B113" s="51" t="str">
        <f>'Boys U11'!$E$3</f>
        <v>Bicester</v>
      </c>
      <c r="C113" s="56" t="s">
        <v>83</v>
      </c>
      <c r="D113" s="111"/>
      <c r="E113" s="112"/>
      <c r="F113" s="113"/>
      <c r="G113" s="112"/>
      <c r="H113" s="113"/>
      <c r="I113" s="114"/>
      <c r="J113" s="115"/>
      <c r="K113" s="116"/>
      <c r="L113" s="117"/>
      <c r="M113" s="118">
        <f t="shared" si="3"/>
        <v>0</v>
      </c>
      <c r="N113" s="63" t="s">
        <v>66</v>
      </c>
      <c r="O113" s="64">
        <f>M114</f>
        <v>18</v>
      </c>
    </row>
    <row r="114" spans="1:15" ht="12.75">
      <c r="A114" s="119" t="s">
        <v>66</v>
      </c>
      <c r="B114" s="51" t="str">
        <f>'Boys U11'!$E$3</f>
        <v>Bicester</v>
      </c>
      <c r="C114" s="56" t="s">
        <v>83</v>
      </c>
      <c r="D114" s="120"/>
      <c r="E114" s="79"/>
      <c r="F114" s="78"/>
      <c r="G114" s="79"/>
      <c r="H114" s="78"/>
      <c r="I114" s="121"/>
      <c r="J114" s="81"/>
      <c r="K114" s="82"/>
      <c r="L114" s="122">
        <v>18</v>
      </c>
      <c r="M114" s="84">
        <f t="shared" si="3"/>
        <v>18</v>
      </c>
      <c r="N114" s="85" t="s">
        <v>80</v>
      </c>
      <c r="O114" s="86">
        <f>SUM(O108:O113)</f>
        <v>226</v>
      </c>
    </row>
    <row r="115" spans="1:15" ht="12.75">
      <c r="A115" s="123"/>
      <c r="B115" s="51" t="str">
        <f>'Boys U11'!$F$3</f>
        <v>Oxford</v>
      </c>
      <c r="C115" s="56" t="s">
        <v>83</v>
      </c>
      <c r="D115" s="89"/>
      <c r="E115" s="90"/>
      <c r="F115" s="90"/>
      <c r="G115" s="90"/>
      <c r="H115" s="90"/>
      <c r="I115" s="91"/>
      <c r="J115" s="91"/>
      <c r="K115" s="91"/>
      <c r="L115" s="92"/>
      <c r="M115" s="55">
        <f t="shared" si="3"/>
        <v>0</v>
      </c>
      <c r="N115" s="41"/>
      <c r="O115" s="41"/>
    </row>
    <row r="116" spans="1:15" ht="12.75">
      <c r="A116" s="125"/>
      <c r="B116" s="51" t="str">
        <f>'Boys U11'!$F$3</f>
        <v>Oxford</v>
      </c>
      <c r="C116" s="56" t="s">
        <v>83</v>
      </c>
      <c r="D116" s="94"/>
      <c r="E116" s="95"/>
      <c r="F116" s="95"/>
      <c r="G116" s="95"/>
      <c r="H116" s="95"/>
      <c r="I116" s="96"/>
      <c r="J116" s="96"/>
      <c r="K116" s="96"/>
      <c r="L116" s="97"/>
      <c r="M116" s="60">
        <f t="shared" si="3"/>
        <v>0</v>
      </c>
      <c r="N116" s="41"/>
      <c r="O116" s="41"/>
    </row>
    <row r="117" spans="1:15" ht="12.75">
      <c r="A117" s="123"/>
      <c r="B117" s="51" t="str">
        <f>'Boys U11'!$F$3</f>
        <v>Oxford</v>
      </c>
      <c r="C117" s="56" t="s">
        <v>83</v>
      </c>
      <c r="D117" s="94"/>
      <c r="E117" s="95"/>
      <c r="F117" s="95"/>
      <c r="G117" s="95"/>
      <c r="H117" s="95"/>
      <c r="I117" s="96"/>
      <c r="J117" s="96"/>
      <c r="K117" s="96"/>
      <c r="L117" s="97"/>
      <c r="M117" s="55">
        <f aca="true" t="shared" si="4" ref="M117:M148">SUM(D117:L117)</f>
        <v>0</v>
      </c>
      <c r="N117" s="41"/>
      <c r="O117" s="41"/>
    </row>
    <row r="118" spans="1:15" ht="12.75">
      <c r="A118" s="126"/>
      <c r="B118" s="51" t="str">
        <f>'Boys U11'!$F$3</f>
        <v>Oxford</v>
      </c>
      <c r="C118" s="56" t="s">
        <v>83</v>
      </c>
      <c r="D118" s="94"/>
      <c r="E118" s="95"/>
      <c r="F118" s="95"/>
      <c r="G118" s="95"/>
      <c r="H118" s="95"/>
      <c r="I118" s="96"/>
      <c r="J118" s="96"/>
      <c r="K118" s="96"/>
      <c r="L118" s="97"/>
      <c r="M118" s="60">
        <f t="shared" si="4"/>
        <v>0</v>
      </c>
      <c r="N118" s="61" t="s">
        <v>76</v>
      </c>
      <c r="O118" s="62">
        <f>LARGE(M$115:M$122,1)</f>
        <v>0</v>
      </c>
    </row>
    <row r="119" spans="1:15" ht="12.75">
      <c r="A119" s="127"/>
      <c r="B119" s="51" t="str">
        <f>'Boys U11'!$F$3</f>
        <v>Oxford</v>
      </c>
      <c r="C119" s="56" t="s">
        <v>83</v>
      </c>
      <c r="D119" s="94"/>
      <c r="E119" s="95"/>
      <c r="F119" s="95"/>
      <c r="G119" s="95"/>
      <c r="H119" s="95"/>
      <c r="I119" s="96"/>
      <c r="J119" s="96"/>
      <c r="K119" s="96"/>
      <c r="L119" s="97"/>
      <c r="M119" s="55">
        <f t="shared" si="4"/>
        <v>0</v>
      </c>
      <c r="N119" s="63" t="s">
        <v>77</v>
      </c>
      <c r="O119" s="62">
        <f>LARGE(M$115:M$122,2)</f>
        <v>0</v>
      </c>
    </row>
    <row r="120" spans="1:15" ht="12.75">
      <c r="A120" s="126"/>
      <c r="B120" s="51" t="str">
        <f>'Boys U11'!$F$3</f>
        <v>Oxford</v>
      </c>
      <c r="C120" s="56" t="s">
        <v>83</v>
      </c>
      <c r="D120" s="94"/>
      <c r="E120" s="95"/>
      <c r="F120" s="95"/>
      <c r="G120" s="95"/>
      <c r="H120" s="95"/>
      <c r="I120" s="96"/>
      <c r="J120" s="96"/>
      <c r="K120" s="96"/>
      <c r="L120" s="97"/>
      <c r="M120" s="60">
        <f t="shared" si="4"/>
        <v>0</v>
      </c>
      <c r="N120" s="63" t="s">
        <v>78</v>
      </c>
      <c r="O120" s="62">
        <f>LARGE(M$115:M$122,3)</f>
        <v>0</v>
      </c>
    </row>
    <row r="121" spans="1:15" ht="12.75">
      <c r="A121" s="127"/>
      <c r="B121" s="51" t="str">
        <f>'Boys U11'!$F$3</f>
        <v>Oxford</v>
      </c>
      <c r="C121" s="56" t="s">
        <v>83</v>
      </c>
      <c r="D121" s="94"/>
      <c r="E121" s="95"/>
      <c r="F121" s="95"/>
      <c r="G121" s="95"/>
      <c r="H121" s="95"/>
      <c r="I121" s="96"/>
      <c r="J121" s="96"/>
      <c r="K121" s="96"/>
      <c r="L121" s="97"/>
      <c r="M121" s="55">
        <f t="shared" si="4"/>
        <v>0</v>
      </c>
      <c r="N121" s="63" t="s">
        <v>79</v>
      </c>
      <c r="O121" s="62">
        <f>LARGE(M$115:M$122,4)</f>
        <v>0</v>
      </c>
    </row>
    <row r="122" spans="1:15" ht="12.75">
      <c r="A122" s="126"/>
      <c r="B122" s="51" t="str">
        <f>'Boys U11'!$F$3</f>
        <v>Oxford</v>
      </c>
      <c r="C122" s="56" t="s">
        <v>83</v>
      </c>
      <c r="D122" s="94"/>
      <c r="E122" s="95"/>
      <c r="F122" s="95"/>
      <c r="G122" s="95"/>
      <c r="H122" s="95"/>
      <c r="I122" s="96"/>
      <c r="J122" s="96"/>
      <c r="K122" s="96"/>
      <c r="L122" s="97"/>
      <c r="M122" s="60">
        <f t="shared" si="4"/>
        <v>0</v>
      </c>
      <c r="N122" s="63" t="s">
        <v>53</v>
      </c>
      <c r="O122" s="64">
        <f>M123</f>
        <v>0</v>
      </c>
    </row>
    <row r="123" spans="1:15" ht="12.75">
      <c r="A123" s="128" t="s">
        <v>53</v>
      </c>
      <c r="B123" s="51" t="str">
        <f>'Boys U11'!$F$3</f>
        <v>Oxford</v>
      </c>
      <c r="C123" s="56" t="s">
        <v>83</v>
      </c>
      <c r="D123" s="111"/>
      <c r="E123" s="112"/>
      <c r="F123" s="113"/>
      <c r="G123" s="112"/>
      <c r="H123" s="113"/>
      <c r="I123" s="114"/>
      <c r="J123" s="115"/>
      <c r="K123" s="116"/>
      <c r="L123" s="129"/>
      <c r="M123" s="55">
        <f t="shared" si="4"/>
        <v>0</v>
      </c>
      <c r="N123" s="63" t="s">
        <v>66</v>
      </c>
      <c r="O123" s="64">
        <f>M124</f>
        <v>0</v>
      </c>
    </row>
    <row r="124" spans="1:15" ht="12.75">
      <c r="A124" s="130" t="s">
        <v>66</v>
      </c>
      <c r="B124" s="51" t="str">
        <f>'Boys U11'!$F$3</f>
        <v>Oxford</v>
      </c>
      <c r="C124" s="56" t="s">
        <v>83</v>
      </c>
      <c r="D124" s="131"/>
      <c r="E124" s="132"/>
      <c r="F124" s="133"/>
      <c r="G124" s="132"/>
      <c r="H124" s="133"/>
      <c r="I124" s="134"/>
      <c r="J124" s="135"/>
      <c r="K124" s="136"/>
      <c r="L124" s="137"/>
      <c r="M124" s="138">
        <f t="shared" si="4"/>
        <v>0</v>
      </c>
      <c r="N124" s="85" t="s">
        <v>80</v>
      </c>
      <c r="O124" s="86">
        <f>SUM(O118:O123)</f>
        <v>0</v>
      </c>
    </row>
    <row r="125" spans="1:15" ht="12.75">
      <c r="A125" s="87" t="s">
        <v>121</v>
      </c>
      <c r="B125" s="51" t="str">
        <f>'Boys U11'!$G$3</f>
        <v>Radley</v>
      </c>
      <c r="C125" s="56" t="s">
        <v>83</v>
      </c>
      <c r="D125" s="89">
        <v>6</v>
      </c>
      <c r="E125" s="90"/>
      <c r="F125" s="90">
        <v>9</v>
      </c>
      <c r="G125" s="90"/>
      <c r="H125" s="90">
        <v>7</v>
      </c>
      <c r="I125" s="91"/>
      <c r="J125" s="91"/>
      <c r="K125" s="91"/>
      <c r="L125" s="92"/>
      <c r="M125" s="55">
        <f t="shared" si="4"/>
        <v>22</v>
      </c>
      <c r="N125" s="41"/>
      <c r="O125" s="35"/>
    </row>
    <row r="126" spans="1:15" ht="12.75">
      <c r="A126" s="93" t="s">
        <v>272</v>
      </c>
      <c r="B126" s="51" t="str">
        <f>'Boys U11'!$G$3</f>
        <v>Radley</v>
      </c>
      <c r="C126" s="56" t="s">
        <v>83</v>
      </c>
      <c r="D126" s="94">
        <v>8</v>
      </c>
      <c r="E126" s="95"/>
      <c r="F126" s="95">
        <v>13</v>
      </c>
      <c r="G126" s="95"/>
      <c r="H126" s="95">
        <v>8</v>
      </c>
      <c r="I126" s="96"/>
      <c r="J126" s="96"/>
      <c r="K126" s="96"/>
      <c r="L126" s="97"/>
      <c r="M126" s="60">
        <f t="shared" si="4"/>
        <v>29</v>
      </c>
      <c r="N126" s="41"/>
      <c r="O126" s="35"/>
    </row>
    <row r="127" spans="1:15" ht="12.75">
      <c r="A127" s="87"/>
      <c r="B127" s="51" t="str">
        <f>'Boys U11'!$G$3</f>
        <v>Radley</v>
      </c>
      <c r="C127" s="56" t="s">
        <v>83</v>
      </c>
      <c r="D127" s="94"/>
      <c r="E127" s="95"/>
      <c r="F127" s="95"/>
      <c r="G127" s="95"/>
      <c r="H127" s="95"/>
      <c r="I127" s="96"/>
      <c r="J127" s="96"/>
      <c r="K127" s="96"/>
      <c r="L127" s="97"/>
      <c r="M127" s="55">
        <f t="shared" si="4"/>
        <v>0</v>
      </c>
      <c r="N127" s="41"/>
      <c r="O127" s="41"/>
    </row>
    <row r="128" spans="1:15" ht="12.75">
      <c r="A128" s="93"/>
      <c r="B128" s="51" t="str">
        <f>'Boys U11'!$G$3</f>
        <v>Radley</v>
      </c>
      <c r="C128" s="56" t="s">
        <v>83</v>
      </c>
      <c r="D128" s="94"/>
      <c r="E128" s="95"/>
      <c r="F128" s="95"/>
      <c r="G128" s="95"/>
      <c r="H128" s="95"/>
      <c r="I128" s="96"/>
      <c r="J128" s="96"/>
      <c r="K128" s="96"/>
      <c r="L128" s="97"/>
      <c r="M128" s="60">
        <f t="shared" si="4"/>
        <v>0</v>
      </c>
      <c r="N128" s="61" t="s">
        <v>76</v>
      </c>
      <c r="O128" s="62">
        <f>LARGE(M$125:M$132,1)</f>
        <v>29</v>
      </c>
    </row>
    <row r="129" spans="1:15" ht="12.75">
      <c r="A129" s="98"/>
      <c r="B129" s="51" t="str">
        <f>'Boys U11'!$G$3</f>
        <v>Radley</v>
      </c>
      <c r="C129" s="56" t="s">
        <v>83</v>
      </c>
      <c r="D129" s="94"/>
      <c r="E129" s="95"/>
      <c r="F129" s="95"/>
      <c r="G129" s="95"/>
      <c r="H129" s="95"/>
      <c r="I129" s="96"/>
      <c r="J129" s="96"/>
      <c r="K129" s="96"/>
      <c r="L129" s="97"/>
      <c r="M129" s="55">
        <f t="shared" si="4"/>
        <v>0</v>
      </c>
      <c r="N129" s="63" t="s">
        <v>77</v>
      </c>
      <c r="O129" s="62">
        <f>LARGE(M$125:M$132,2)</f>
        <v>22</v>
      </c>
    </row>
    <row r="130" spans="1:15" ht="12.75">
      <c r="A130" s="99"/>
      <c r="B130" s="51" t="str">
        <f>'Boys U11'!$G$3</f>
        <v>Radley</v>
      </c>
      <c r="C130" s="56" t="s">
        <v>83</v>
      </c>
      <c r="D130" s="94"/>
      <c r="E130" s="95"/>
      <c r="F130" s="95"/>
      <c r="G130" s="95"/>
      <c r="H130" s="95"/>
      <c r="I130" s="96"/>
      <c r="J130" s="96"/>
      <c r="K130" s="96"/>
      <c r="L130" s="97"/>
      <c r="M130" s="60">
        <f t="shared" si="4"/>
        <v>0</v>
      </c>
      <c r="N130" s="63" t="s">
        <v>78</v>
      </c>
      <c r="O130" s="62">
        <f>LARGE(M$125:M$132,3)</f>
        <v>0</v>
      </c>
    </row>
    <row r="131" spans="1:15" ht="12.75">
      <c r="A131" s="98"/>
      <c r="B131" s="51" t="str">
        <f>'Boys U11'!$G$3</f>
        <v>Radley</v>
      </c>
      <c r="C131" s="56" t="s">
        <v>83</v>
      </c>
      <c r="D131" s="94"/>
      <c r="E131" s="95"/>
      <c r="F131" s="95"/>
      <c r="G131" s="95"/>
      <c r="H131" s="95"/>
      <c r="I131" s="96"/>
      <c r="J131" s="96"/>
      <c r="K131" s="96"/>
      <c r="L131" s="97"/>
      <c r="M131" s="55">
        <f t="shared" si="4"/>
        <v>0</v>
      </c>
      <c r="N131" s="63" t="s">
        <v>79</v>
      </c>
      <c r="O131" s="62">
        <f>LARGE(M$125:M$132,4)</f>
        <v>0</v>
      </c>
    </row>
    <row r="132" spans="1:15" ht="12.75">
      <c r="A132" s="99"/>
      <c r="B132" s="51" t="str">
        <f>'Boys U11'!$G$3</f>
        <v>Radley</v>
      </c>
      <c r="C132" s="56" t="s">
        <v>83</v>
      </c>
      <c r="D132" s="94"/>
      <c r="E132" s="95"/>
      <c r="F132" s="95"/>
      <c r="G132" s="95"/>
      <c r="H132" s="95"/>
      <c r="I132" s="96"/>
      <c r="J132" s="96"/>
      <c r="K132" s="96"/>
      <c r="L132" s="97"/>
      <c r="M132" s="60">
        <f t="shared" si="4"/>
        <v>0</v>
      </c>
      <c r="N132" s="63" t="s">
        <v>53</v>
      </c>
      <c r="O132" s="64">
        <f>M133</f>
        <v>0</v>
      </c>
    </row>
    <row r="133" spans="1:15" ht="12.75">
      <c r="A133" s="68" t="s">
        <v>53</v>
      </c>
      <c r="B133" s="51" t="str">
        <f>'Boys U11'!$G$3</f>
        <v>Radley</v>
      </c>
      <c r="C133" s="56" t="s">
        <v>83</v>
      </c>
      <c r="D133" s="104"/>
      <c r="E133" s="105"/>
      <c r="F133" s="104"/>
      <c r="G133" s="105"/>
      <c r="H133" s="104"/>
      <c r="I133" s="139"/>
      <c r="J133" s="115"/>
      <c r="K133" s="73"/>
      <c r="L133" s="74"/>
      <c r="M133" s="75">
        <f t="shared" si="4"/>
        <v>0</v>
      </c>
      <c r="N133" s="63" t="s">
        <v>66</v>
      </c>
      <c r="O133" s="64">
        <f>M134</f>
        <v>0</v>
      </c>
    </row>
    <row r="134" spans="1:15" ht="12.75">
      <c r="A134" s="76" t="s">
        <v>66</v>
      </c>
      <c r="B134" s="51" t="str">
        <f>'Boys U11'!$G$3</f>
        <v>Radley</v>
      </c>
      <c r="C134" s="56" t="s">
        <v>83</v>
      </c>
      <c r="D134" s="78"/>
      <c r="E134" s="79"/>
      <c r="F134" s="78"/>
      <c r="G134" s="79"/>
      <c r="H134" s="78"/>
      <c r="I134" s="121"/>
      <c r="J134" s="81"/>
      <c r="K134" s="82"/>
      <c r="L134" s="83"/>
      <c r="M134" s="138">
        <f t="shared" si="4"/>
        <v>0</v>
      </c>
      <c r="N134" s="85" t="s">
        <v>80</v>
      </c>
      <c r="O134" s="86">
        <f>SUM(O128:O133)</f>
        <v>51</v>
      </c>
    </row>
    <row r="135" spans="1:15" ht="12.75">
      <c r="A135" s="87"/>
      <c r="B135" s="51" t="str">
        <f>'Boys U11'!$H$3</f>
        <v>White Horse</v>
      </c>
      <c r="C135" s="56" t="s">
        <v>83</v>
      </c>
      <c r="D135" s="89"/>
      <c r="E135" s="90"/>
      <c r="F135" s="90"/>
      <c r="G135" s="90"/>
      <c r="H135" s="90"/>
      <c r="I135" s="91"/>
      <c r="J135" s="91"/>
      <c r="K135" s="91"/>
      <c r="L135" s="92"/>
      <c r="M135" s="140">
        <f t="shared" si="4"/>
        <v>0</v>
      </c>
      <c r="N135" s="41"/>
      <c r="O135" s="41"/>
    </row>
    <row r="136" spans="1:15" ht="12.75">
      <c r="A136" s="93"/>
      <c r="B136" s="51" t="str">
        <f>'Boys U11'!$H$3</f>
        <v>White Horse</v>
      </c>
      <c r="C136" s="56" t="s">
        <v>83</v>
      </c>
      <c r="D136" s="94"/>
      <c r="E136" s="95"/>
      <c r="F136" s="95"/>
      <c r="G136" s="95"/>
      <c r="H136" s="95"/>
      <c r="I136" s="96"/>
      <c r="J136" s="96"/>
      <c r="K136" s="96"/>
      <c r="L136" s="97"/>
      <c r="M136" s="60">
        <f t="shared" si="4"/>
        <v>0</v>
      </c>
      <c r="N136" s="41"/>
      <c r="O136" s="41"/>
    </row>
    <row r="137" spans="1:15" ht="12.75">
      <c r="A137" s="87"/>
      <c r="B137" s="51" t="str">
        <f>'Boys U11'!$H$3</f>
        <v>White Horse</v>
      </c>
      <c r="C137" s="56" t="s">
        <v>83</v>
      </c>
      <c r="D137" s="94"/>
      <c r="E137" s="95"/>
      <c r="F137" s="95"/>
      <c r="G137" s="95"/>
      <c r="H137" s="95"/>
      <c r="I137" s="96"/>
      <c r="J137" s="96"/>
      <c r="K137" s="96"/>
      <c r="L137" s="97"/>
      <c r="M137" s="55">
        <f t="shared" si="4"/>
        <v>0</v>
      </c>
      <c r="N137" s="41"/>
      <c r="O137" s="41"/>
    </row>
    <row r="138" spans="1:15" ht="12.75">
      <c r="A138" s="93"/>
      <c r="B138" s="51" t="str">
        <f>'Boys U11'!$H$3</f>
        <v>White Horse</v>
      </c>
      <c r="C138" s="56" t="s">
        <v>83</v>
      </c>
      <c r="D138" s="94"/>
      <c r="E138" s="95"/>
      <c r="F138" s="95"/>
      <c r="G138" s="95"/>
      <c r="H138" s="95"/>
      <c r="I138" s="96"/>
      <c r="J138" s="96"/>
      <c r="K138" s="96"/>
      <c r="L138" s="97"/>
      <c r="M138" s="60">
        <f t="shared" si="4"/>
        <v>0</v>
      </c>
      <c r="N138" s="61" t="s">
        <v>76</v>
      </c>
      <c r="O138" s="62">
        <f>LARGE(M$135:M$142,1)</f>
        <v>0</v>
      </c>
    </row>
    <row r="139" spans="1:15" ht="12.75">
      <c r="A139" s="87"/>
      <c r="B139" s="51" t="str">
        <f>'Boys U11'!$H$3</f>
        <v>White Horse</v>
      </c>
      <c r="C139" s="56" t="s">
        <v>83</v>
      </c>
      <c r="D139" s="94"/>
      <c r="E139" s="95"/>
      <c r="F139" s="95"/>
      <c r="G139" s="95"/>
      <c r="H139" s="95"/>
      <c r="I139" s="96"/>
      <c r="J139" s="96"/>
      <c r="K139" s="96"/>
      <c r="L139" s="97"/>
      <c r="M139" s="55">
        <f t="shared" si="4"/>
        <v>0</v>
      </c>
      <c r="N139" s="63" t="s">
        <v>77</v>
      </c>
      <c r="O139" s="62">
        <f>LARGE(M$135:M$142,2)</f>
        <v>0</v>
      </c>
    </row>
    <row r="140" spans="1:15" ht="12.75">
      <c r="A140" s="99"/>
      <c r="B140" s="51" t="str">
        <f>'Boys U11'!$H$3</f>
        <v>White Horse</v>
      </c>
      <c r="C140" s="56" t="s">
        <v>83</v>
      </c>
      <c r="D140" s="94"/>
      <c r="E140" s="95"/>
      <c r="F140" s="95"/>
      <c r="G140" s="95"/>
      <c r="H140" s="95"/>
      <c r="I140" s="96"/>
      <c r="J140" s="96"/>
      <c r="K140" s="96"/>
      <c r="L140" s="97"/>
      <c r="M140" s="60">
        <f t="shared" si="4"/>
        <v>0</v>
      </c>
      <c r="N140" s="63" t="s">
        <v>78</v>
      </c>
      <c r="O140" s="62">
        <f>LARGE(M$135:M$142,3)</f>
        <v>0</v>
      </c>
    </row>
    <row r="141" spans="1:15" ht="12.75">
      <c r="A141" s="98"/>
      <c r="B141" s="51" t="str">
        <f>'Boys U11'!$H$3</f>
        <v>White Horse</v>
      </c>
      <c r="C141" s="56" t="s">
        <v>83</v>
      </c>
      <c r="D141" s="94"/>
      <c r="E141" s="95"/>
      <c r="F141" s="95"/>
      <c r="G141" s="95"/>
      <c r="H141" s="95"/>
      <c r="I141" s="96"/>
      <c r="J141" s="96"/>
      <c r="K141" s="96"/>
      <c r="L141" s="97"/>
      <c r="M141" s="55">
        <f t="shared" si="4"/>
        <v>0</v>
      </c>
      <c r="N141" s="63" t="s">
        <v>79</v>
      </c>
      <c r="O141" s="62">
        <f>LARGE(M$135:M$142,4)</f>
        <v>0</v>
      </c>
    </row>
    <row r="142" spans="1:15" ht="12.75">
      <c r="A142" s="99"/>
      <c r="B142" s="51" t="str">
        <f>'Boys U11'!$H$3</f>
        <v>White Horse</v>
      </c>
      <c r="C142" s="56" t="s">
        <v>83</v>
      </c>
      <c r="D142" s="94"/>
      <c r="E142" s="95"/>
      <c r="F142" s="95"/>
      <c r="G142" s="95"/>
      <c r="H142" s="95"/>
      <c r="I142" s="96"/>
      <c r="J142" s="96"/>
      <c r="K142" s="96"/>
      <c r="L142" s="97"/>
      <c r="M142" s="60">
        <f t="shared" si="4"/>
        <v>0</v>
      </c>
      <c r="N142" s="63" t="s">
        <v>53</v>
      </c>
      <c r="O142" s="64">
        <f>M143</f>
        <v>0</v>
      </c>
    </row>
    <row r="143" spans="1:15" ht="12.75">
      <c r="A143" s="68" t="s">
        <v>53</v>
      </c>
      <c r="B143" s="51" t="str">
        <f>'Boys U11'!$H$3</f>
        <v>White Horse</v>
      </c>
      <c r="C143" s="56" t="s">
        <v>83</v>
      </c>
      <c r="D143" s="104"/>
      <c r="E143" s="105"/>
      <c r="F143" s="104"/>
      <c r="G143" s="105"/>
      <c r="H143" s="104"/>
      <c r="I143" s="139"/>
      <c r="J143" s="115"/>
      <c r="K143" s="73"/>
      <c r="L143" s="74"/>
      <c r="M143" s="75">
        <f t="shared" si="4"/>
        <v>0</v>
      </c>
      <c r="N143" s="63" t="s">
        <v>66</v>
      </c>
      <c r="O143" s="64">
        <f>M144</f>
        <v>0</v>
      </c>
    </row>
    <row r="144" spans="1:15" ht="12.75">
      <c r="A144" s="76" t="s">
        <v>66</v>
      </c>
      <c r="B144" s="51" t="str">
        <f>'Boys U11'!$H$3</f>
        <v>White Horse</v>
      </c>
      <c r="C144" s="56" t="s">
        <v>83</v>
      </c>
      <c r="D144" s="78"/>
      <c r="E144" s="79"/>
      <c r="F144" s="78"/>
      <c r="G144" s="79"/>
      <c r="H144" s="78"/>
      <c r="I144" s="121"/>
      <c r="J144" s="81"/>
      <c r="K144" s="82"/>
      <c r="L144" s="83"/>
      <c r="M144" s="84">
        <f t="shared" si="4"/>
        <v>0</v>
      </c>
      <c r="N144" s="85" t="s">
        <v>80</v>
      </c>
      <c r="O144" s="86">
        <f>SUM(O138:O143)</f>
        <v>0</v>
      </c>
    </row>
    <row r="145" spans="1:15" ht="12.75">
      <c r="A145" s="141" t="s">
        <v>273</v>
      </c>
      <c r="B145" s="141" t="str">
        <f>'Boys U11'!$I$3</f>
        <v>Witney</v>
      </c>
      <c r="C145" s="56" t="s">
        <v>83</v>
      </c>
      <c r="D145" s="52">
        <v>9</v>
      </c>
      <c r="E145" s="53"/>
      <c r="F145" s="53"/>
      <c r="G145" s="180">
        <v>16</v>
      </c>
      <c r="H145" s="53">
        <v>15</v>
      </c>
      <c r="I145" s="53"/>
      <c r="J145" s="53"/>
      <c r="K145" s="53"/>
      <c r="L145" s="54"/>
      <c r="M145" s="118">
        <f t="shared" si="4"/>
        <v>40</v>
      </c>
      <c r="N145" s="41"/>
      <c r="O145" s="35"/>
    </row>
    <row r="146" spans="1:15" ht="12.75">
      <c r="A146" s="93" t="s">
        <v>275</v>
      </c>
      <c r="B146" s="141" t="str">
        <f>'Boys U11'!$I$3</f>
        <v>Witney</v>
      </c>
      <c r="C146" s="56" t="s">
        <v>83</v>
      </c>
      <c r="D146" s="57">
        <v>11</v>
      </c>
      <c r="E146" s="143"/>
      <c r="F146" s="58">
        <v>11</v>
      </c>
      <c r="G146" s="58"/>
      <c r="H146" s="58">
        <v>12</v>
      </c>
      <c r="I146" s="58"/>
      <c r="J146" s="58"/>
      <c r="K146" s="58"/>
      <c r="L146" s="59"/>
      <c r="M146" s="118">
        <f t="shared" si="4"/>
        <v>34</v>
      </c>
      <c r="N146" s="41"/>
      <c r="O146" s="35"/>
    </row>
    <row r="147" spans="1:15" ht="12.75">
      <c r="A147" s="93" t="s">
        <v>276</v>
      </c>
      <c r="B147" s="141" t="str">
        <f>'Boys U11'!$I$3</f>
        <v>Witney</v>
      </c>
      <c r="C147" s="56" t="s">
        <v>83</v>
      </c>
      <c r="D147" s="57">
        <v>7</v>
      </c>
      <c r="E147" s="143"/>
      <c r="F147" s="58"/>
      <c r="G147" s="58">
        <v>15</v>
      </c>
      <c r="H147" s="143"/>
      <c r="I147" s="58">
        <v>18</v>
      </c>
      <c r="J147" s="58"/>
      <c r="K147" s="58"/>
      <c r="L147" s="59"/>
      <c r="M147" s="118">
        <f t="shared" si="4"/>
        <v>40</v>
      </c>
      <c r="N147" s="41"/>
      <c r="O147" s="35"/>
    </row>
    <row r="148" spans="1:15" ht="12.75">
      <c r="A148" s="93" t="s">
        <v>278</v>
      </c>
      <c r="B148" s="141" t="str">
        <f>'Boys U11'!$I$3</f>
        <v>Witney</v>
      </c>
      <c r="C148" s="56" t="s">
        <v>83</v>
      </c>
      <c r="D148" s="57"/>
      <c r="E148" s="58">
        <v>20</v>
      </c>
      <c r="F148" s="58"/>
      <c r="G148" s="58">
        <v>20</v>
      </c>
      <c r="H148" s="58">
        <v>20</v>
      </c>
      <c r="I148" s="58"/>
      <c r="J148" s="58"/>
      <c r="K148" s="58"/>
      <c r="L148" s="59"/>
      <c r="M148" s="118">
        <f t="shared" si="4"/>
        <v>60</v>
      </c>
      <c r="N148" s="61" t="s">
        <v>76</v>
      </c>
      <c r="O148" s="62">
        <f>LARGE(M$145:M$152,1)</f>
        <v>60</v>
      </c>
    </row>
    <row r="149" spans="1:15" ht="12.75">
      <c r="A149" s="93" t="s">
        <v>279</v>
      </c>
      <c r="B149" s="141" t="str">
        <f>'Boys U11'!$I$3</f>
        <v>Witney</v>
      </c>
      <c r="C149" s="56" t="s">
        <v>83</v>
      </c>
      <c r="D149" s="177">
        <v>13</v>
      </c>
      <c r="E149" s="58"/>
      <c r="F149" s="58"/>
      <c r="G149" s="58">
        <v>17</v>
      </c>
      <c r="H149" s="58">
        <v>10</v>
      </c>
      <c r="I149" s="58"/>
      <c r="J149" s="58"/>
      <c r="K149" s="58"/>
      <c r="L149" s="59"/>
      <c r="M149" s="55">
        <f aca="true" t="shared" si="5" ref="M149:M154">SUM(D149:L149)</f>
        <v>40</v>
      </c>
      <c r="N149" s="63" t="s">
        <v>77</v>
      </c>
      <c r="O149" s="62">
        <f>LARGE(M$145:M$152,2)</f>
        <v>57</v>
      </c>
    </row>
    <row r="150" spans="1:15" ht="12.75">
      <c r="A150" s="93" t="s">
        <v>277</v>
      </c>
      <c r="B150" s="141" t="str">
        <f>'Boys U11'!$I$3</f>
        <v>Witney</v>
      </c>
      <c r="C150" s="56" t="s">
        <v>83</v>
      </c>
      <c r="D150" s="177">
        <v>18</v>
      </c>
      <c r="E150" s="58"/>
      <c r="F150" s="58">
        <v>19</v>
      </c>
      <c r="G150" s="58"/>
      <c r="H150" s="58">
        <v>20</v>
      </c>
      <c r="I150" s="58"/>
      <c r="J150" s="58"/>
      <c r="K150" s="58"/>
      <c r="L150" s="59"/>
      <c r="M150" s="60">
        <f t="shared" si="5"/>
        <v>57</v>
      </c>
      <c r="N150" s="63" t="s">
        <v>78</v>
      </c>
      <c r="O150" s="62">
        <f>LARGE(M$145:M$152,3)</f>
        <v>40</v>
      </c>
    </row>
    <row r="151" spans="1:15" ht="12.75">
      <c r="A151" s="145"/>
      <c r="B151" s="141" t="str">
        <f>'Boys U11'!$I$3</f>
        <v>Witney</v>
      </c>
      <c r="C151" s="56" t="s">
        <v>83</v>
      </c>
      <c r="D151" s="144"/>
      <c r="E151" s="143"/>
      <c r="F151" s="143"/>
      <c r="G151" s="143"/>
      <c r="H151" s="143"/>
      <c r="I151" s="58"/>
      <c r="J151" s="58"/>
      <c r="K151" s="58"/>
      <c r="L151" s="59"/>
      <c r="M151" s="60">
        <f t="shared" si="5"/>
        <v>0</v>
      </c>
      <c r="N151" s="63" t="s">
        <v>79</v>
      </c>
      <c r="O151" s="62">
        <f>LARGE(M$145:M$152,4)</f>
        <v>40</v>
      </c>
    </row>
    <row r="152" spans="1:15" ht="12.75">
      <c r="A152" s="145"/>
      <c r="B152" s="141" t="str">
        <f>'Boys U11'!$I$3</f>
        <v>Witney</v>
      </c>
      <c r="C152" s="56" t="s">
        <v>83</v>
      </c>
      <c r="D152" s="144"/>
      <c r="E152" s="143"/>
      <c r="F152" s="143"/>
      <c r="G152" s="143"/>
      <c r="H152" s="143"/>
      <c r="I152" s="58"/>
      <c r="J152" s="58"/>
      <c r="K152" s="58"/>
      <c r="L152" s="59"/>
      <c r="M152" s="60">
        <f t="shared" si="5"/>
        <v>0</v>
      </c>
      <c r="N152" s="63" t="s">
        <v>53</v>
      </c>
      <c r="O152" s="64">
        <f>M153</f>
        <v>0</v>
      </c>
    </row>
    <row r="153" spans="1:15" ht="12.75">
      <c r="A153" s="68" t="s">
        <v>53</v>
      </c>
      <c r="B153" s="141" t="str">
        <f>'Boys U11'!$I$3</f>
        <v>Witney</v>
      </c>
      <c r="C153" s="56" t="s">
        <v>83</v>
      </c>
      <c r="D153" s="104"/>
      <c r="E153" s="105"/>
      <c r="F153" s="104"/>
      <c r="G153" s="105"/>
      <c r="H153" s="104"/>
      <c r="I153" s="139"/>
      <c r="J153" s="115"/>
      <c r="K153" s="73"/>
      <c r="L153" s="74"/>
      <c r="M153" s="75">
        <f t="shared" si="5"/>
        <v>0</v>
      </c>
      <c r="N153" s="63" t="s">
        <v>66</v>
      </c>
      <c r="O153" s="64">
        <f>M154</f>
        <v>19</v>
      </c>
    </row>
    <row r="154" spans="1:15" ht="12.75">
      <c r="A154" s="76" t="s">
        <v>66</v>
      </c>
      <c r="B154" s="141" t="str">
        <f>'Boys U11'!$I$3</f>
        <v>Witney</v>
      </c>
      <c r="C154" s="152" t="s">
        <v>83</v>
      </c>
      <c r="D154" s="78"/>
      <c r="E154" s="79"/>
      <c r="F154" s="78"/>
      <c r="G154" s="79"/>
      <c r="H154" s="78"/>
      <c r="I154" s="121"/>
      <c r="J154" s="81"/>
      <c r="K154" s="82"/>
      <c r="L154" s="83">
        <v>19</v>
      </c>
      <c r="M154" s="138">
        <f t="shared" si="5"/>
        <v>19</v>
      </c>
      <c r="N154" s="85" t="s">
        <v>80</v>
      </c>
      <c r="O154" s="86">
        <f>SUM(O148:O153)</f>
        <v>216</v>
      </c>
    </row>
  </sheetData>
  <sheetProtection/>
  <mergeCells count="3">
    <mergeCell ref="A1:J1"/>
    <mergeCell ref="A3:J3"/>
    <mergeCell ref="A82:M82"/>
  </mergeCells>
  <printOptions/>
  <pageMargins left="0.590277777777778" right="0.240277777777778" top="0.2" bottom="0.15" header="0.511805555555555" footer="0.511805555555555"/>
  <pageSetup horizontalDpi="300" verticalDpi="300"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4"/>
  <sheetViews>
    <sheetView zoomScalePageLayoutView="0" workbookViewId="0" topLeftCell="A34">
      <selection activeCell="C52" sqref="C52"/>
    </sheetView>
  </sheetViews>
  <sheetFormatPr defaultColWidth="9.140625" defaultRowHeight="12.75"/>
  <cols>
    <col min="1" max="1" width="2.57421875" style="1" customWidth="1"/>
    <col min="2" max="2" width="15.140625" style="0" customWidth="1"/>
    <col min="3" max="9" width="11.7109375" style="1" customWidth="1"/>
    <col min="10" max="16384" width="8.57421875" style="0" customWidth="1"/>
  </cols>
  <sheetData>
    <row r="1" spans="1:8" ht="12.75">
      <c r="A1" s="153" t="str">
        <f>'Boys U11'!A1</f>
        <v>Venue : </v>
      </c>
      <c r="B1" s="153"/>
      <c r="C1" s="2" t="str">
        <f>'Boys U11'!C1</f>
        <v>Kidlington Sports Centre</v>
      </c>
      <c r="G1" s="4" t="str">
        <f>'Boys U11'!F1</f>
        <v>Date - </v>
      </c>
      <c r="H1" s="20" t="str">
        <f>'Boys U11'!G1</f>
        <v>17th November 2019</v>
      </c>
    </row>
    <row r="3" spans="2:9" ht="12.75">
      <c r="B3" s="6" t="s">
        <v>75</v>
      </c>
      <c r="C3" s="4" t="str">
        <f>'Boys U11'!C3</f>
        <v>Abingdon</v>
      </c>
      <c r="D3" s="4" t="str">
        <f>'Boys U11'!D3</f>
        <v>Banbury</v>
      </c>
      <c r="E3" s="4" t="str">
        <f>'Boys U11'!E3</f>
        <v>Bicester</v>
      </c>
      <c r="F3" s="4" t="str">
        <f>'Boys U11'!F3</f>
        <v>Oxford</v>
      </c>
      <c r="G3" s="4" t="str">
        <f>'Boys U11'!G3</f>
        <v>Radley</v>
      </c>
      <c r="H3" s="4" t="str">
        <f>'Boys U11'!H3</f>
        <v>White Horse</v>
      </c>
      <c r="I3" s="4" t="str">
        <f>'Boys U11'!I3</f>
        <v>Witney</v>
      </c>
    </row>
    <row r="4" ht="12.75">
      <c r="B4" s="154" t="s">
        <v>84</v>
      </c>
    </row>
    <row r="5" spans="1:9" ht="12.75">
      <c r="A5" s="1">
        <v>1</v>
      </c>
      <c r="B5" t="str">
        <f>'Boys U11'!B4</f>
        <v>Obstacle Race</v>
      </c>
      <c r="C5" s="14">
        <f>'Boys U11'!C6</f>
        <v>1</v>
      </c>
      <c r="D5" s="14">
        <f>'Boys U11'!D6</f>
        <v>5</v>
      </c>
      <c r="E5" s="14">
        <f>'Boys U11'!E6</f>
        <v>6</v>
      </c>
      <c r="F5" s="14">
        <f>'Boys U11'!F6</f>
        <v>2</v>
      </c>
      <c r="G5" s="14">
        <f>'Boys U11'!G6</f>
        <v>4</v>
      </c>
      <c r="H5" s="14">
        <f>'Boys U11'!H6</f>
        <v>3</v>
      </c>
      <c r="I5" s="14">
        <f>'Boys U11'!I6</f>
        <v>7</v>
      </c>
    </row>
    <row r="6" spans="1:9" ht="12.75">
      <c r="A6" s="1">
        <v>2</v>
      </c>
      <c r="B6" t="str">
        <f>'Boys U11'!B7</f>
        <v>One Lap</v>
      </c>
      <c r="C6" s="14">
        <f>'Boys U11'!C17</f>
        <v>4</v>
      </c>
      <c r="D6" s="14">
        <f>'Boys U11'!D17</f>
        <v>6</v>
      </c>
      <c r="E6" s="14">
        <f>'Boys U11'!E17</f>
        <v>7</v>
      </c>
      <c r="F6" s="14">
        <f>'Boys U11'!F17</f>
        <v>2</v>
      </c>
      <c r="G6" s="14">
        <f>'Boys U11'!G17</f>
        <v>5</v>
      </c>
      <c r="H6" s="14">
        <f>'Boys U11'!H17</f>
        <v>1</v>
      </c>
      <c r="I6" s="14">
        <f>'Boys U11'!I17</f>
        <v>3</v>
      </c>
    </row>
    <row r="7" spans="1:9" ht="12.75">
      <c r="A7" s="1">
        <v>3</v>
      </c>
      <c r="B7" t="str">
        <f>'Boys U11'!B18</f>
        <v>Speed Bounce</v>
      </c>
      <c r="C7" s="14">
        <f>'Boys U11'!C28</f>
        <v>4</v>
      </c>
      <c r="D7" s="14">
        <f>'Boys U11'!D28</f>
        <v>6</v>
      </c>
      <c r="E7" s="14">
        <f>'Boys U11'!E28</f>
        <v>5</v>
      </c>
      <c r="F7" s="14">
        <f>'Boys U11'!F28</f>
        <v>2</v>
      </c>
      <c r="G7" s="14">
        <f>'Boys U11'!G28</f>
        <v>3</v>
      </c>
      <c r="H7" s="14">
        <f>'Boys U11'!H28</f>
        <v>0</v>
      </c>
      <c r="I7" s="14">
        <f>'Boys U11'!I28</f>
        <v>7</v>
      </c>
    </row>
    <row r="8" spans="1:9" ht="12.75">
      <c r="A8" s="1">
        <v>4</v>
      </c>
      <c r="B8" t="str">
        <f>'Boys U11'!B29</f>
        <v>Long jump</v>
      </c>
      <c r="C8" s="14">
        <f>'Boys U11'!C35</f>
        <v>7</v>
      </c>
      <c r="D8" s="14">
        <f>'Boys U11'!D35</f>
        <v>5</v>
      </c>
      <c r="E8" s="14">
        <f>'Boys U11'!E35</f>
        <v>6</v>
      </c>
      <c r="F8" s="14">
        <f>'Boys U11'!F35</f>
        <v>2</v>
      </c>
      <c r="G8" s="14">
        <f>'Boys U11'!G35</f>
        <v>3</v>
      </c>
      <c r="H8" s="14">
        <f>'Boys U11'!H35</f>
        <v>1</v>
      </c>
      <c r="I8" s="14">
        <f>'Boys U11'!I35</f>
        <v>4</v>
      </c>
    </row>
    <row r="9" spans="1:9" ht="12.75">
      <c r="A9" s="1">
        <v>5</v>
      </c>
      <c r="B9" t="str">
        <f>'Boys U11'!B36</f>
        <v>Three Laps</v>
      </c>
      <c r="C9" s="14">
        <f>'Boys U11'!C42</f>
        <v>1</v>
      </c>
      <c r="D9" s="14">
        <f>'Boys U11'!D42</f>
        <v>2</v>
      </c>
      <c r="E9" s="14">
        <f>'Boys U11'!E42</f>
        <v>6</v>
      </c>
      <c r="F9" s="14">
        <f>'Boys U11'!F42</f>
        <v>3</v>
      </c>
      <c r="G9" s="14">
        <f>'Boys U11'!G42</f>
        <v>7</v>
      </c>
      <c r="H9" s="14">
        <f>'Boys U11'!H42</f>
        <v>5</v>
      </c>
      <c r="I9" s="14">
        <f>'Boys U11'!I42</f>
        <v>4</v>
      </c>
    </row>
    <row r="10" spans="1:9" ht="12.75">
      <c r="A10" s="1">
        <v>6</v>
      </c>
      <c r="B10" t="str">
        <f>'Boys U11'!B43</f>
        <v>Javelin</v>
      </c>
      <c r="C10" s="14">
        <f>'Boys U11'!C49</f>
        <v>1</v>
      </c>
      <c r="D10" s="14">
        <f>'Boys U11'!D49</f>
        <v>2</v>
      </c>
      <c r="E10" s="14">
        <f>'Boys U11'!E49</f>
        <v>6</v>
      </c>
      <c r="F10" s="14">
        <f>'Boys U11'!F49</f>
        <v>4</v>
      </c>
      <c r="G10" s="14">
        <f>'Boys U11'!G49</f>
        <v>3</v>
      </c>
      <c r="H10" s="14">
        <f>'Boys U11'!H49</f>
        <v>5</v>
      </c>
      <c r="I10" s="14">
        <f>'Boys U11'!I49</f>
        <v>7</v>
      </c>
    </row>
    <row r="11" spans="1:9" ht="12.75">
      <c r="A11" s="1">
        <v>7</v>
      </c>
      <c r="B11" t="str">
        <f>'Boys U11'!B50</f>
        <v>4 x 1 Lap Relay</v>
      </c>
      <c r="C11" s="14">
        <f>'Boys U11'!C54</f>
        <v>6</v>
      </c>
      <c r="D11" s="14">
        <f>'Boys U11'!D54</f>
        <v>3</v>
      </c>
      <c r="E11" s="14">
        <f>'Boys U11'!E54</f>
        <v>7</v>
      </c>
      <c r="F11" s="14">
        <f>'Boys U11'!F54</f>
        <v>4</v>
      </c>
      <c r="G11" s="14">
        <f>'Boys U11'!G54</f>
        <v>2</v>
      </c>
      <c r="H11" s="14">
        <f>'Boys U11'!H54</f>
        <v>1</v>
      </c>
      <c r="I11" s="14">
        <f>'Boys U11'!I54</f>
        <v>5</v>
      </c>
    </row>
    <row r="12" spans="2:9" ht="12.75">
      <c r="B12" s="155" t="s">
        <v>80</v>
      </c>
      <c r="C12" s="156">
        <f aca="true" t="shared" si="0" ref="C12:I12">SUM(C5:C11)</f>
        <v>24</v>
      </c>
      <c r="D12" s="156">
        <f t="shared" si="0"/>
        <v>29</v>
      </c>
      <c r="E12" s="156">
        <f t="shared" si="0"/>
        <v>43</v>
      </c>
      <c r="F12" s="156">
        <f t="shared" si="0"/>
        <v>19</v>
      </c>
      <c r="G12" s="156">
        <f t="shared" si="0"/>
        <v>27</v>
      </c>
      <c r="H12" s="156">
        <f t="shared" si="0"/>
        <v>16</v>
      </c>
      <c r="I12" s="156">
        <f t="shared" si="0"/>
        <v>37</v>
      </c>
    </row>
    <row r="13" spans="2:9" ht="12.75">
      <c r="B13" s="154" t="s">
        <v>85</v>
      </c>
      <c r="C13" s="14"/>
      <c r="D13" s="14"/>
      <c r="E13" s="14"/>
      <c r="F13" s="14"/>
      <c r="G13" s="14"/>
      <c r="H13" s="14"/>
      <c r="I13" s="14"/>
    </row>
    <row r="14" spans="1:9" ht="12.75">
      <c r="A14" s="1">
        <v>1</v>
      </c>
      <c r="B14" s="28" t="str">
        <f>'Boys U13'!B4</f>
        <v>Obstacle Race</v>
      </c>
      <c r="C14" s="14">
        <f>'Boys U13'!C6</f>
        <v>0</v>
      </c>
      <c r="D14" s="14">
        <f>'Boys U13'!D6</f>
        <v>6</v>
      </c>
      <c r="E14" s="14">
        <f>'Boys U13'!E6</f>
        <v>7</v>
      </c>
      <c r="F14" s="14">
        <f>'Boys U13'!F6</f>
        <v>0</v>
      </c>
      <c r="G14" s="14">
        <f>'Boys U13'!G6</f>
        <v>0</v>
      </c>
      <c r="H14" s="14">
        <f>'Boys U13'!H6</f>
        <v>0</v>
      </c>
      <c r="I14" s="14">
        <f>'Boys U13'!I6</f>
        <v>5</v>
      </c>
    </row>
    <row r="15" spans="1:9" ht="12.75">
      <c r="A15" s="1">
        <v>2</v>
      </c>
      <c r="B15" t="str">
        <f>'Boys U13'!B7</f>
        <v>Two Laps</v>
      </c>
      <c r="C15" s="14">
        <f>'Boys U13'!C13</f>
        <v>4</v>
      </c>
      <c r="D15" s="14">
        <f>'Boys U13'!D13</f>
        <v>5</v>
      </c>
      <c r="E15" s="14">
        <f>'Boys U13'!E13</f>
        <v>7</v>
      </c>
      <c r="F15" s="14">
        <f>'Boys U13'!F13</f>
        <v>3</v>
      </c>
      <c r="G15" s="14">
        <f>'Boys U13'!G13</f>
        <v>1</v>
      </c>
      <c r="H15" s="14">
        <f>'Boys U13'!H13</f>
        <v>2</v>
      </c>
      <c r="I15" s="14">
        <f>'Boys U13'!I13</f>
        <v>6</v>
      </c>
    </row>
    <row r="16" spans="1:9" ht="12.75">
      <c r="A16" s="1">
        <v>3</v>
      </c>
      <c r="B16" t="str">
        <f>'Boys U13'!B14</f>
        <v>Speed Bounce</v>
      </c>
      <c r="C16" s="14">
        <f>'Boys U13'!C20</f>
        <v>2</v>
      </c>
      <c r="D16" s="14">
        <f>'Boys U13'!D20</f>
        <v>6</v>
      </c>
      <c r="E16" s="14">
        <f>'Boys U13'!E20</f>
        <v>7</v>
      </c>
      <c r="F16" s="14">
        <f>'Boys U13'!F20</f>
        <v>4</v>
      </c>
      <c r="G16" s="14">
        <f>'Boys U13'!G20</f>
        <v>1</v>
      </c>
      <c r="H16" s="14">
        <f>'Boys U13'!H20</f>
        <v>3</v>
      </c>
      <c r="I16" s="14">
        <f>'Boys U13'!I20</f>
        <v>5</v>
      </c>
    </row>
    <row r="17" spans="1:9" ht="12.75">
      <c r="A17" s="1">
        <v>4</v>
      </c>
      <c r="B17" t="str">
        <f>'Boys U13'!B21</f>
        <v>Six Lap</v>
      </c>
      <c r="C17" s="14">
        <f>'Boys U13'!C27</f>
        <v>3</v>
      </c>
      <c r="D17" s="14">
        <f>'Boys U13'!D27</f>
        <v>0</v>
      </c>
      <c r="E17" s="14">
        <f>'Boys U13'!E27</f>
        <v>6</v>
      </c>
      <c r="F17" s="14">
        <f>'Boys U13'!F27</f>
        <v>0</v>
      </c>
      <c r="G17" s="14">
        <f>'Boys U13'!G27</f>
        <v>4</v>
      </c>
      <c r="H17" s="14">
        <f>'Boys U13'!H27</f>
        <v>7</v>
      </c>
      <c r="I17" s="14">
        <f>'Boys U13'!I27</f>
        <v>5</v>
      </c>
    </row>
    <row r="18" spans="1:9" ht="12.75">
      <c r="A18" s="1">
        <v>5</v>
      </c>
      <c r="B18" t="str">
        <f>'Boys U13'!B28</f>
        <v>Shot Putt</v>
      </c>
      <c r="C18" s="14">
        <f>'Boys U13'!C34</f>
        <v>6</v>
      </c>
      <c r="D18" s="14">
        <f>'Boys U13'!D34</f>
        <v>4</v>
      </c>
      <c r="E18" s="14">
        <f>'Boys U13'!E34</f>
        <v>5</v>
      </c>
      <c r="F18" s="14">
        <f>'Boys U13'!F34</f>
        <v>0</v>
      </c>
      <c r="G18" s="14">
        <f>'Boys U13'!G34</f>
        <v>0</v>
      </c>
      <c r="H18" s="14">
        <f>'Boys U13'!H34</f>
        <v>0</v>
      </c>
      <c r="I18" s="14">
        <f>'Boys U13'!I34</f>
        <v>7</v>
      </c>
    </row>
    <row r="19" spans="1:9" ht="12.75">
      <c r="A19" s="1">
        <v>6</v>
      </c>
      <c r="B19" t="str">
        <f>'Boys U13'!B35</f>
        <v>Long jump</v>
      </c>
      <c r="C19" s="14">
        <f>'Boys U13'!C41</f>
        <v>5</v>
      </c>
      <c r="D19" s="14">
        <f>'Boys U13'!D41</f>
        <v>3</v>
      </c>
      <c r="E19" s="14">
        <f>'Boys U13'!E41</f>
        <v>7</v>
      </c>
      <c r="F19" s="14">
        <f>'Boys U13'!F41</f>
        <v>4</v>
      </c>
      <c r="G19" s="14">
        <f>'Boys U13'!G41</f>
        <v>1</v>
      </c>
      <c r="H19" s="14">
        <f>'Boys U13'!H41</f>
        <v>2</v>
      </c>
      <c r="I19" s="14">
        <f>'Boys U13'!I41</f>
        <v>6</v>
      </c>
    </row>
    <row r="20" spans="1:9" ht="12.75">
      <c r="A20" s="1">
        <v>7</v>
      </c>
      <c r="B20" t="str">
        <f>'Boys U13'!B42</f>
        <v>8 Laps Paarlauf</v>
      </c>
      <c r="C20" s="14">
        <f>'Boys U13'!C44</f>
        <v>0</v>
      </c>
      <c r="D20" s="14">
        <f>'Boys U13'!D44</f>
        <v>0</v>
      </c>
      <c r="E20" s="14">
        <f>'Boys U13'!E44</f>
        <v>7</v>
      </c>
      <c r="F20" s="14">
        <f>'Boys U13'!F44</f>
        <v>3</v>
      </c>
      <c r="G20" s="14">
        <f>'Boys U13'!G44</f>
        <v>4</v>
      </c>
      <c r="H20" s="14">
        <f>'Boys U13'!H44</f>
        <v>5</v>
      </c>
      <c r="I20" s="14">
        <f>'Boys U13'!I44</f>
        <v>6</v>
      </c>
    </row>
    <row r="21" spans="1:9" ht="12.75">
      <c r="A21" s="1">
        <v>8</v>
      </c>
      <c r="B21" t="str">
        <f>'Boys U13'!B45</f>
        <v>4 x 2 Laps Relay</v>
      </c>
      <c r="C21" s="14">
        <f>'Boys U13'!C47</f>
        <v>0</v>
      </c>
      <c r="D21" s="14">
        <f>'Boys U13'!D47</f>
        <v>6</v>
      </c>
      <c r="E21" s="14">
        <f>'Boys U13'!E47</f>
        <v>7</v>
      </c>
      <c r="F21" s="14">
        <f>'Boys U13'!F47</f>
        <v>0</v>
      </c>
      <c r="G21" s="14">
        <f>'Boys U13'!G47</f>
        <v>0</v>
      </c>
      <c r="H21" s="14">
        <f>'Boys U13'!H47</f>
        <v>0</v>
      </c>
      <c r="I21" s="14">
        <f>'Boys U13'!I47</f>
        <v>5</v>
      </c>
    </row>
    <row r="22" spans="2:9" ht="12.75">
      <c r="B22" s="155" t="s">
        <v>80</v>
      </c>
      <c r="C22" s="156">
        <f aca="true" t="shared" si="1" ref="C22:I22">SUM(C14:C21)</f>
        <v>20</v>
      </c>
      <c r="D22" s="156">
        <f t="shared" si="1"/>
        <v>30</v>
      </c>
      <c r="E22" s="156">
        <f t="shared" si="1"/>
        <v>53</v>
      </c>
      <c r="F22" s="156">
        <f t="shared" si="1"/>
        <v>14</v>
      </c>
      <c r="G22" s="156">
        <f t="shared" si="1"/>
        <v>11</v>
      </c>
      <c r="H22" s="156">
        <f t="shared" si="1"/>
        <v>19</v>
      </c>
      <c r="I22" s="156">
        <f t="shared" si="1"/>
        <v>45</v>
      </c>
    </row>
    <row r="23" ht="12.75">
      <c r="B23" s="155"/>
    </row>
    <row r="24" spans="2:9" ht="12.75">
      <c r="B24" s="155"/>
      <c r="C24" s="157"/>
      <c r="D24" s="157"/>
      <c r="E24" s="157"/>
      <c r="F24" s="157"/>
      <c r="G24" s="157"/>
      <c r="H24" s="157"/>
      <c r="I24" s="157"/>
    </row>
    <row r="25" spans="2:9" ht="12.75">
      <c r="B25" s="6" t="s">
        <v>83</v>
      </c>
      <c r="C25" s="4" t="str">
        <f>'Boys U11'!C3</f>
        <v>Abingdon</v>
      </c>
      <c r="D25" s="4" t="str">
        <f>'Boys U11'!D3</f>
        <v>Banbury</v>
      </c>
      <c r="E25" s="4" t="str">
        <f>'Boys U11'!E3</f>
        <v>Bicester</v>
      </c>
      <c r="F25" s="4" t="str">
        <f>'Boys U11'!F3</f>
        <v>Oxford</v>
      </c>
      <c r="G25" s="4" t="str">
        <f>'Boys U11'!G3</f>
        <v>Radley</v>
      </c>
      <c r="H25" s="4" t="str">
        <f>'Boys U11'!H3</f>
        <v>White Horse</v>
      </c>
      <c r="I25" s="4" t="str">
        <f>'Boys U11'!I3</f>
        <v>Witney</v>
      </c>
    </row>
    <row r="26" spans="2:9" ht="12.75">
      <c r="B26" s="154" t="s">
        <v>84</v>
      </c>
      <c r="C26" s="14"/>
      <c r="D26" s="14"/>
      <c r="E26" s="14"/>
      <c r="F26" s="14"/>
      <c r="G26" s="14"/>
      <c r="H26" s="14"/>
      <c r="I26" s="14"/>
    </row>
    <row r="27" spans="1:9" ht="12.75">
      <c r="A27" s="1">
        <v>1</v>
      </c>
      <c r="B27" t="str">
        <f>'Girls U11'!B4</f>
        <v>Obstacle Race</v>
      </c>
      <c r="C27" s="14">
        <f>'Girls U11'!C6</f>
        <v>2</v>
      </c>
      <c r="D27" s="14">
        <f>'Girls U11'!D6</f>
        <v>4</v>
      </c>
      <c r="E27" s="14">
        <f>'Girls U11'!E6</f>
        <v>6</v>
      </c>
      <c r="F27" s="14">
        <f>'Girls U11'!F6</f>
        <v>7</v>
      </c>
      <c r="G27" s="14">
        <f>'Girls U11'!G6</f>
        <v>0</v>
      </c>
      <c r="H27" s="14">
        <f>'Girls U11'!H6</f>
        <v>5</v>
      </c>
      <c r="I27" s="14">
        <f>'Girls U11'!I6</f>
        <v>3</v>
      </c>
    </row>
    <row r="28" spans="1:9" ht="12.75">
      <c r="A28" s="1">
        <v>2</v>
      </c>
      <c r="B28" t="str">
        <f>'Girls U11'!B7</f>
        <v>One Lap</v>
      </c>
      <c r="C28" s="14">
        <f>'Girls U11'!C17</f>
        <v>6</v>
      </c>
      <c r="D28" s="14">
        <f>'Girls U11'!D17</f>
        <v>4</v>
      </c>
      <c r="E28" s="14">
        <f>'Girls U11'!E17</f>
        <v>7</v>
      </c>
      <c r="F28" s="14">
        <f>'Girls U11'!F17</f>
        <v>5</v>
      </c>
      <c r="G28" s="14">
        <f>'Girls U11'!G17</f>
        <v>1</v>
      </c>
      <c r="H28" s="14">
        <f>'Girls U11'!H17</f>
        <v>3</v>
      </c>
      <c r="I28" s="14">
        <f>'Girls U11'!I17</f>
        <v>2</v>
      </c>
    </row>
    <row r="29" spans="1:9" ht="12.75">
      <c r="A29" s="1">
        <v>3</v>
      </c>
      <c r="B29" t="str">
        <f>'Girls U11'!B18</f>
        <v>Speed Bounce</v>
      </c>
      <c r="C29" s="14">
        <f>'Girls U11'!C28</f>
        <v>5</v>
      </c>
      <c r="D29" s="14">
        <f>'Girls U11'!D28</f>
        <v>2</v>
      </c>
      <c r="E29" s="14">
        <f>'Girls U11'!E28</f>
        <v>5</v>
      </c>
      <c r="F29" s="14">
        <f>'Girls U11'!F28</f>
        <v>3</v>
      </c>
      <c r="G29" s="14">
        <f>'Girls U11'!G28</f>
        <v>1</v>
      </c>
      <c r="H29" s="14">
        <f>'Girls U11'!H28</f>
        <v>6</v>
      </c>
      <c r="I29" s="14">
        <f>'Girls U11'!I28</f>
        <v>7</v>
      </c>
    </row>
    <row r="30" spans="1:9" ht="12.75">
      <c r="A30" s="1">
        <v>4</v>
      </c>
      <c r="B30" t="str">
        <f>'Girls U11'!B29</f>
        <v>Long Jump</v>
      </c>
      <c r="C30" s="14">
        <f>'Girls U11'!C35</f>
        <v>5</v>
      </c>
      <c r="D30" s="14">
        <f>'Girls U11'!D35</f>
        <v>3</v>
      </c>
      <c r="E30" s="14">
        <f>'Girls U11'!E35</f>
        <v>6</v>
      </c>
      <c r="F30" s="14">
        <f>'Girls U11'!F35</f>
        <v>1</v>
      </c>
      <c r="G30" s="14">
        <f>'Girls U11'!G35</f>
        <v>2</v>
      </c>
      <c r="H30" s="14">
        <f>'Girls U11'!H35</f>
        <v>7</v>
      </c>
      <c r="I30" s="14">
        <f>'Girls U11'!I35</f>
        <v>4</v>
      </c>
    </row>
    <row r="31" spans="1:9" ht="12.75">
      <c r="A31" s="1">
        <v>5</v>
      </c>
      <c r="B31" t="str">
        <f>'Girls U11'!B36</f>
        <v>Three Laps</v>
      </c>
      <c r="C31" s="14">
        <f>'Girls U11'!C42</f>
        <v>7</v>
      </c>
      <c r="D31" s="14">
        <f>'Girls U11'!D42</f>
        <v>2</v>
      </c>
      <c r="E31" s="14">
        <f>'Girls U11'!E42</f>
        <v>6</v>
      </c>
      <c r="F31" s="14">
        <f>'Girls U11'!F42</f>
        <v>3</v>
      </c>
      <c r="G31" s="14">
        <f>'Girls U11'!G42</f>
        <v>0</v>
      </c>
      <c r="H31" s="14">
        <f>'Girls U11'!H42</f>
        <v>5</v>
      </c>
      <c r="I31" s="14">
        <f>'Girls U11'!I42</f>
        <v>4</v>
      </c>
    </row>
    <row r="32" spans="1:9" ht="12.75">
      <c r="A32" s="1">
        <v>6</v>
      </c>
      <c r="B32" t="str">
        <f>'Girls U11'!B43</f>
        <v>Javelin</v>
      </c>
      <c r="C32" s="14">
        <f>'Girls U11'!C49</f>
        <v>2</v>
      </c>
      <c r="D32" s="14">
        <f>'Girls U11'!D49</f>
        <v>5</v>
      </c>
      <c r="E32" s="14">
        <f>'Girls U11'!E49</f>
        <v>6</v>
      </c>
      <c r="F32" s="14">
        <f>'Girls U11'!F49</f>
        <v>1</v>
      </c>
      <c r="G32" s="14">
        <f>'Girls U11'!G49</f>
        <v>4</v>
      </c>
      <c r="H32" s="14">
        <f>'Girls U11'!H49</f>
        <v>3</v>
      </c>
      <c r="I32" s="14">
        <f>'Girls U11'!I49</f>
        <v>7</v>
      </c>
    </row>
    <row r="33" spans="1:9" ht="12.75">
      <c r="A33" s="1">
        <v>7</v>
      </c>
      <c r="B33" t="str">
        <f>'Girls U11'!B50</f>
        <v>4 x 1 Lap Relay</v>
      </c>
      <c r="C33" s="14">
        <f>'Girls U11'!C54</f>
        <v>2</v>
      </c>
      <c r="D33" s="14">
        <f>'Girls U11'!D54</f>
        <v>5</v>
      </c>
      <c r="E33" s="14">
        <f>'Girls U11'!E54</f>
        <v>7</v>
      </c>
      <c r="F33" s="14">
        <f>'Girls U11'!F54</f>
        <v>3</v>
      </c>
      <c r="G33" s="14">
        <f>'Girls U11'!G54</f>
        <v>4</v>
      </c>
      <c r="H33" s="14">
        <f>'Girls U11'!H54</f>
        <v>6</v>
      </c>
      <c r="I33" s="14">
        <f>'Girls U11'!I54</f>
        <v>1</v>
      </c>
    </row>
    <row r="34" spans="2:9" ht="12.75">
      <c r="B34" s="155" t="s">
        <v>80</v>
      </c>
      <c r="C34" s="156">
        <f aca="true" t="shared" si="2" ref="C34:I34">SUM(C27:C33)</f>
        <v>29</v>
      </c>
      <c r="D34" s="156">
        <f t="shared" si="2"/>
        <v>25</v>
      </c>
      <c r="E34" s="156">
        <f t="shared" si="2"/>
        <v>43</v>
      </c>
      <c r="F34" s="156">
        <f t="shared" si="2"/>
        <v>23</v>
      </c>
      <c r="G34" s="156">
        <f t="shared" si="2"/>
        <v>12</v>
      </c>
      <c r="H34" s="156">
        <f t="shared" si="2"/>
        <v>35</v>
      </c>
      <c r="I34" s="156">
        <f t="shared" si="2"/>
        <v>28</v>
      </c>
    </row>
    <row r="35" spans="2:9" ht="12.75">
      <c r="B35" s="154" t="s">
        <v>85</v>
      </c>
      <c r="C35" s="14"/>
      <c r="D35" s="14"/>
      <c r="E35" s="14"/>
      <c r="F35" s="14"/>
      <c r="G35" s="14"/>
      <c r="H35" s="14"/>
      <c r="I35" s="14"/>
    </row>
    <row r="36" spans="1:9" ht="12.75">
      <c r="A36" s="1">
        <v>1</v>
      </c>
      <c r="B36" s="28" t="str">
        <f>'Girls U13'!B4</f>
        <v>Obstacle Race</v>
      </c>
      <c r="C36" s="14">
        <f>'Girls U13'!C6</f>
        <v>5</v>
      </c>
      <c r="D36" s="14">
        <f>'Girls U13'!D6</f>
        <v>0</v>
      </c>
      <c r="E36" s="14">
        <f>'Girls U13'!E6</f>
        <v>7</v>
      </c>
      <c r="F36" s="14">
        <f>'Girls U13'!F6</f>
        <v>0</v>
      </c>
      <c r="G36" s="14">
        <f>'Girls U13'!G6</f>
        <v>0</v>
      </c>
      <c r="H36" s="14">
        <f>'Girls U13'!H6</f>
        <v>0</v>
      </c>
      <c r="I36" s="14">
        <f>'Girls U13'!I6</f>
        <v>6</v>
      </c>
    </row>
    <row r="37" spans="1:9" ht="12.75">
      <c r="A37" s="1">
        <v>2</v>
      </c>
      <c r="B37" t="str">
        <f>'Girls U13'!B7</f>
        <v>Two Laps</v>
      </c>
      <c r="C37" s="14">
        <f>'Girls U13'!C13</f>
        <v>6</v>
      </c>
      <c r="D37" s="14">
        <f>'Girls U13'!D13</f>
        <v>5</v>
      </c>
      <c r="E37" s="14">
        <f>'Girls U13'!E13</f>
        <v>7</v>
      </c>
      <c r="F37" s="14">
        <f>'Girls U13'!F13</f>
        <v>2</v>
      </c>
      <c r="G37" s="14">
        <f>'Girls U13'!G13</f>
        <v>1</v>
      </c>
      <c r="H37" s="14">
        <f>'Girls U13'!H13</f>
        <v>3</v>
      </c>
      <c r="I37" s="14">
        <f>'Girls U13'!I13</f>
        <v>4</v>
      </c>
    </row>
    <row r="38" spans="1:9" ht="12.75">
      <c r="A38" s="1">
        <v>3</v>
      </c>
      <c r="B38" t="str">
        <f>'Girls U13'!B14</f>
        <v>Speed Bounce</v>
      </c>
      <c r="C38" s="14">
        <f>'Girls U13'!C20</f>
        <v>4</v>
      </c>
      <c r="D38" s="14">
        <f>'Girls U13'!D20</f>
        <v>3</v>
      </c>
      <c r="E38" s="14">
        <f>'Girls U13'!E20</f>
        <v>6</v>
      </c>
      <c r="F38" s="14">
        <f>'Girls U13'!F20</f>
        <v>1</v>
      </c>
      <c r="G38" s="14">
        <f>'Girls U13'!G20</f>
        <v>5</v>
      </c>
      <c r="H38" s="14">
        <f>'Girls U13'!H20</f>
        <v>2</v>
      </c>
      <c r="I38" s="14">
        <f>'Girls U13'!I20</f>
        <v>7</v>
      </c>
    </row>
    <row r="39" spans="1:9" ht="12.75">
      <c r="A39" s="1">
        <v>4</v>
      </c>
      <c r="B39" t="str">
        <f>'Girls U13'!B21</f>
        <v>Six Lap</v>
      </c>
      <c r="C39" s="14">
        <f>'Girls U13'!C27</f>
        <v>4</v>
      </c>
      <c r="D39" s="14">
        <f>'Girls U13'!D27</f>
        <v>0</v>
      </c>
      <c r="E39" s="14">
        <f>'Girls U13'!E27</f>
        <v>6</v>
      </c>
      <c r="F39" s="14">
        <f>'Girls U13'!F27</f>
        <v>0</v>
      </c>
      <c r="G39" s="14">
        <f>'Girls U13'!G27</f>
        <v>5</v>
      </c>
      <c r="H39" s="14">
        <f>'Girls U13'!H27</f>
        <v>3</v>
      </c>
      <c r="I39" s="14">
        <f>'Girls U13'!I27</f>
        <v>7</v>
      </c>
    </row>
    <row r="40" spans="1:9" ht="12.75">
      <c r="A40" s="1">
        <v>5</v>
      </c>
      <c r="B40" t="str">
        <f>'Girls U13'!B28</f>
        <v>Shot Putt</v>
      </c>
      <c r="C40" s="14">
        <f>'Girls U13'!C34</f>
        <v>5</v>
      </c>
      <c r="D40" s="14">
        <f>'Girls U13'!D34</f>
        <v>4</v>
      </c>
      <c r="E40" s="14">
        <f>'Girls U13'!E34</f>
        <v>6</v>
      </c>
      <c r="F40" s="14">
        <f>'Girls U13'!F34</f>
        <v>0</v>
      </c>
      <c r="G40" s="14">
        <f>'Girls U13'!G34</f>
        <v>0</v>
      </c>
      <c r="H40" s="14">
        <f>'Girls U13'!H34</f>
        <v>0</v>
      </c>
      <c r="I40" s="14">
        <f>'Girls U13'!I34</f>
        <v>7</v>
      </c>
    </row>
    <row r="41" spans="1:9" ht="12.75">
      <c r="A41" s="1">
        <v>6</v>
      </c>
      <c r="B41" t="str">
        <f>'Girls U13'!B35</f>
        <v>Long jump</v>
      </c>
      <c r="C41" s="14">
        <f>'Girls U13'!C41</f>
        <v>3</v>
      </c>
      <c r="D41" s="14">
        <f>'Girls U13'!D41</f>
        <v>6</v>
      </c>
      <c r="E41" s="14">
        <f>'Girls U13'!E41</f>
        <v>5</v>
      </c>
      <c r="F41" s="14">
        <f>'Girls U13'!F41</f>
        <v>2</v>
      </c>
      <c r="G41" s="14">
        <f>'Girls U13'!G41</f>
        <v>4</v>
      </c>
      <c r="H41" s="14">
        <f>'Girls U13'!H41</f>
        <v>0</v>
      </c>
      <c r="I41" s="14">
        <f>'Girls U13'!I41</f>
        <v>7</v>
      </c>
    </row>
    <row r="42" spans="1:9" ht="12.75">
      <c r="A42" s="1">
        <v>7</v>
      </c>
      <c r="B42" t="str">
        <f>'Girls U13'!B42</f>
        <v>8 Laps Paarlauf</v>
      </c>
      <c r="C42" s="14">
        <f>'Girls U13'!C44</f>
        <v>5</v>
      </c>
      <c r="D42" s="14">
        <f>'Girls U13'!D44</f>
        <v>6</v>
      </c>
      <c r="E42" s="14">
        <f>'Girls U13'!E44</f>
        <v>4</v>
      </c>
      <c r="F42" s="14">
        <f>'Girls U13'!F44</f>
        <v>0</v>
      </c>
      <c r="G42" s="14">
        <f>'Girls U13'!G44</f>
        <v>3</v>
      </c>
      <c r="H42" s="14">
        <f>'Girls U13'!H44</f>
        <v>2</v>
      </c>
      <c r="I42" s="14">
        <f>'Girls U13'!I44</f>
        <v>7</v>
      </c>
    </row>
    <row r="43" spans="1:9" ht="12.75">
      <c r="A43" s="1">
        <v>8</v>
      </c>
      <c r="B43" t="str">
        <f>'Girls U13'!B45</f>
        <v>4x2 Laps Relay</v>
      </c>
      <c r="C43" s="14">
        <f>'Girls U13'!C47</f>
        <v>0</v>
      </c>
      <c r="D43" s="14">
        <f>'Girls U13'!D47</f>
        <v>0</v>
      </c>
      <c r="E43" s="14">
        <f>'Girls U13'!E47</f>
        <v>7</v>
      </c>
      <c r="F43" s="14">
        <f>'Girls U13'!F47</f>
        <v>0</v>
      </c>
      <c r="G43" s="14">
        <f>'Girls U13'!G47</f>
        <v>0</v>
      </c>
      <c r="H43" s="14">
        <f>'Girls U13'!H47</f>
        <v>0</v>
      </c>
      <c r="I43" s="14">
        <f>'Girls U13'!I47</f>
        <v>6</v>
      </c>
    </row>
    <row r="44" spans="2:9" ht="12.75">
      <c r="B44" s="155" t="s">
        <v>80</v>
      </c>
      <c r="C44" s="156">
        <f aca="true" t="shared" si="3" ref="C44:I44">SUM(C36:C43)</f>
        <v>32</v>
      </c>
      <c r="D44" s="156">
        <f t="shared" si="3"/>
        <v>24</v>
      </c>
      <c r="E44" s="156">
        <f t="shared" si="3"/>
        <v>48</v>
      </c>
      <c r="F44" s="156">
        <f t="shared" si="3"/>
        <v>5</v>
      </c>
      <c r="G44" s="156">
        <f t="shared" si="3"/>
        <v>18</v>
      </c>
      <c r="H44" s="156">
        <f t="shared" si="3"/>
        <v>10</v>
      </c>
      <c r="I44" s="156">
        <f t="shared" si="3"/>
        <v>51</v>
      </c>
    </row>
    <row r="45" ht="12.75">
      <c r="B45" s="155"/>
    </row>
    <row r="46" spans="3:9" ht="12.75">
      <c r="C46" s="14"/>
      <c r="D46" s="14"/>
      <c r="E46" s="14"/>
      <c r="F46" s="14"/>
      <c r="G46" s="14"/>
      <c r="H46" s="14"/>
      <c r="I46" s="14"/>
    </row>
    <row r="47" spans="3:9" ht="12.75">
      <c r="C47" s="4" t="str">
        <f>'Boys U11'!C3</f>
        <v>Abingdon</v>
      </c>
      <c r="D47" s="4" t="str">
        <f>'Boys U11'!D3</f>
        <v>Banbury</v>
      </c>
      <c r="E47" s="4" t="str">
        <f>'Boys U11'!E3</f>
        <v>Bicester</v>
      </c>
      <c r="F47" s="4" t="str">
        <f>'Boys U11'!F3</f>
        <v>Oxford</v>
      </c>
      <c r="G47" s="4" t="str">
        <f>'Boys U11'!G3</f>
        <v>Radley</v>
      </c>
      <c r="H47" s="4" t="str">
        <f>'Boys U11'!H3</f>
        <v>White Horse</v>
      </c>
      <c r="I47" s="4" t="str">
        <f>'Boys U11'!I3</f>
        <v>Witney</v>
      </c>
    </row>
    <row r="48" spans="2:9" ht="12.75">
      <c r="B48" s="6" t="s">
        <v>75</v>
      </c>
      <c r="C48" s="4"/>
      <c r="D48" s="4"/>
      <c r="E48" s="4"/>
      <c r="F48" s="4"/>
      <c r="G48" s="4"/>
      <c r="H48" s="4"/>
      <c r="I48" s="4"/>
    </row>
    <row r="49" spans="2:9" ht="12.75">
      <c r="B49" s="154" t="s">
        <v>86</v>
      </c>
      <c r="C49" s="156">
        <f>'U15 All Rounder'!O15</f>
        <v>125</v>
      </c>
      <c r="D49" s="156">
        <f>'U15 All Rounder'!O25</f>
        <v>180</v>
      </c>
      <c r="E49" s="156">
        <f>'U15 All Rounder'!O35</f>
        <v>187</v>
      </c>
      <c r="F49" s="156">
        <f>'U15 All Rounder'!O45</f>
        <v>0</v>
      </c>
      <c r="G49" s="156">
        <f>'U15 All Rounder'!O55</f>
        <v>0</v>
      </c>
      <c r="H49" s="156">
        <f>'U15 All Rounder'!O65</f>
        <v>0</v>
      </c>
      <c r="I49" s="156">
        <f>'U15 All Rounder'!O75</f>
        <v>0</v>
      </c>
    </row>
    <row r="50" spans="3:9" ht="12.75">
      <c r="C50" s="14"/>
      <c r="D50" s="14"/>
      <c r="E50" s="14"/>
      <c r="F50" s="14"/>
      <c r="G50" s="14"/>
      <c r="H50" s="14"/>
      <c r="I50" s="14"/>
    </row>
    <row r="51" spans="2:9" ht="12.75">
      <c r="B51" s="6" t="s">
        <v>83</v>
      </c>
      <c r="C51" s="14"/>
      <c r="D51" s="14"/>
      <c r="E51" s="14"/>
      <c r="F51" s="14"/>
      <c r="G51" s="14"/>
      <c r="H51" s="14"/>
      <c r="I51" s="14"/>
    </row>
    <row r="52" spans="2:9" ht="12.75">
      <c r="B52" s="154" t="s">
        <v>86</v>
      </c>
      <c r="C52" s="156">
        <f>'U15 All Rounder'!O94</f>
        <v>34</v>
      </c>
      <c r="D52" s="156">
        <f>'U15 All Rounder'!O104</f>
        <v>206</v>
      </c>
      <c r="E52" s="156">
        <f>'U15 All Rounder'!O114</f>
        <v>226</v>
      </c>
      <c r="F52" s="156">
        <f>'U15 All Rounder'!O124</f>
        <v>0</v>
      </c>
      <c r="G52" s="156">
        <f>'U15 All Rounder'!O134</f>
        <v>51</v>
      </c>
      <c r="H52" s="156">
        <f>'U15 All Rounder'!O144</f>
        <v>0</v>
      </c>
      <c r="I52" s="156">
        <f>'U15 All Rounder'!O154</f>
        <v>216</v>
      </c>
    </row>
    <row r="53" spans="3:9" ht="12.75">
      <c r="C53" s="14"/>
      <c r="D53" s="14"/>
      <c r="E53" s="14"/>
      <c r="F53" s="14"/>
      <c r="G53" s="14"/>
      <c r="H53" s="14"/>
      <c r="I53" s="14"/>
    </row>
    <row r="54" spans="3:9" ht="15">
      <c r="C54" s="14"/>
      <c r="D54" s="14"/>
      <c r="E54" s="158"/>
      <c r="F54" s="158"/>
      <c r="G54" s="14"/>
      <c r="H54" s="14"/>
      <c r="I54" s="14"/>
    </row>
    <row r="55" spans="3:9" ht="12.75">
      <c r="C55" s="14"/>
      <c r="D55" s="14"/>
      <c r="E55" s="14"/>
      <c r="F55" s="14"/>
      <c r="G55" s="14"/>
      <c r="H55" s="14"/>
      <c r="I55" s="14"/>
    </row>
    <row r="56" spans="3:9" ht="12.75">
      <c r="C56" s="14"/>
      <c r="D56" s="14"/>
      <c r="E56" s="14"/>
      <c r="F56" s="14"/>
      <c r="G56" s="14"/>
      <c r="H56" s="14"/>
      <c r="I56" s="14"/>
    </row>
    <row r="57" spans="3:9" ht="12.75">
      <c r="C57" s="14"/>
      <c r="D57" s="14"/>
      <c r="E57" s="14"/>
      <c r="F57" s="14"/>
      <c r="G57" s="14"/>
      <c r="H57" s="14"/>
      <c r="I57" s="14"/>
    </row>
    <row r="58" spans="3:9" ht="12.75">
      <c r="C58" s="14"/>
      <c r="D58" s="14"/>
      <c r="E58" s="14"/>
      <c r="F58" s="14"/>
      <c r="G58" s="14"/>
      <c r="H58" s="14"/>
      <c r="I58" s="14"/>
    </row>
    <row r="59" spans="3:9" ht="12.75">
      <c r="C59" s="14"/>
      <c r="D59" s="14"/>
      <c r="E59" s="14"/>
      <c r="F59" s="14"/>
      <c r="G59" s="14"/>
      <c r="H59" s="14"/>
      <c r="I59" s="14"/>
    </row>
    <row r="60" spans="3:9" ht="12.75">
      <c r="C60" s="14"/>
      <c r="D60" s="14"/>
      <c r="E60" s="14"/>
      <c r="F60" s="14"/>
      <c r="G60" s="14"/>
      <c r="H60" s="14"/>
      <c r="I60" s="14"/>
    </row>
    <row r="61" spans="3:9" ht="12.75">
      <c r="C61" s="14"/>
      <c r="D61" s="14"/>
      <c r="E61" s="14"/>
      <c r="F61" s="14"/>
      <c r="G61" s="14"/>
      <c r="H61" s="14"/>
      <c r="I61" s="14"/>
    </row>
    <row r="62" spans="3:9" ht="12.75">
      <c r="C62" s="14"/>
      <c r="D62" s="14"/>
      <c r="E62" s="14"/>
      <c r="F62" s="14"/>
      <c r="G62" s="14"/>
      <c r="H62" s="14"/>
      <c r="I62" s="14"/>
    </row>
    <row r="63" spans="3:9" ht="12.75">
      <c r="C63" s="14"/>
      <c r="D63" s="14"/>
      <c r="E63" s="14"/>
      <c r="F63" s="14"/>
      <c r="G63" s="14"/>
      <c r="H63" s="14"/>
      <c r="I63" s="14"/>
    </row>
    <row r="64" spans="3:9" ht="12.75">
      <c r="C64" s="14"/>
      <c r="D64" s="14"/>
      <c r="E64" s="14"/>
      <c r="F64" s="14"/>
      <c r="G64" s="14"/>
      <c r="H64" s="14"/>
      <c r="I64" s="14"/>
    </row>
    <row r="65" spans="3:9" ht="12.75">
      <c r="C65" s="14"/>
      <c r="D65" s="14"/>
      <c r="E65" s="14"/>
      <c r="F65" s="14"/>
      <c r="G65" s="14"/>
      <c r="H65" s="14"/>
      <c r="I65" s="14"/>
    </row>
    <row r="66" spans="3:9" ht="12.75">
      <c r="C66" s="14"/>
      <c r="D66" s="14"/>
      <c r="E66" s="14"/>
      <c r="F66" s="14"/>
      <c r="G66" s="14"/>
      <c r="H66" s="14"/>
      <c r="I66" s="14"/>
    </row>
    <row r="67" spans="3:9" ht="12.75">
      <c r="C67" s="14"/>
      <c r="D67" s="14"/>
      <c r="E67" s="14"/>
      <c r="F67" s="14"/>
      <c r="G67" s="14"/>
      <c r="H67" s="14"/>
      <c r="I67" s="14"/>
    </row>
    <row r="68" spans="3:9" ht="12.75">
      <c r="C68" s="14"/>
      <c r="D68" s="14"/>
      <c r="E68" s="14"/>
      <c r="F68" s="14"/>
      <c r="G68" s="14"/>
      <c r="H68" s="14"/>
      <c r="I68" s="14"/>
    </row>
    <row r="69" spans="3:9" ht="12.75">
      <c r="C69" s="14"/>
      <c r="D69" s="14"/>
      <c r="E69" s="14"/>
      <c r="F69" s="14"/>
      <c r="G69" s="14"/>
      <c r="H69" s="14"/>
      <c r="I69" s="14"/>
    </row>
    <row r="70" spans="3:9" ht="12.75">
      <c r="C70" s="14"/>
      <c r="D70" s="14"/>
      <c r="E70" s="14"/>
      <c r="F70" s="14"/>
      <c r="G70" s="14"/>
      <c r="H70" s="14"/>
      <c r="I70" s="14"/>
    </row>
    <row r="71" spans="3:9" ht="12.75">
      <c r="C71" s="14"/>
      <c r="D71" s="14"/>
      <c r="E71" s="14"/>
      <c r="F71" s="14"/>
      <c r="G71" s="14"/>
      <c r="H71" s="14"/>
      <c r="I71" s="14"/>
    </row>
    <row r="72" spans="3:9" ht="12.75">
      <c r="C72" s="14"/>
      <c r="D72" s="14"/>
      <c r="E72" s="14"/>
      <c r="F72" s="14"/>
      <c r="G72" s="14"/>
      <c r="H72" s="14"/>
      <c r="I72" s="14"/>
    </row>
    <row r="73" spans="3:9" ht="12.75">
      <c r="C73" s="14"/>
      <c r="D73" s="14"/>
      <c r="E73" s="14"/>
      <c r="F73" s="14"/>
      <c r="G73" s="14"/>
      <c r="H73" s="14"/>
      <c r="I73" s="14"/>
    </row>
    <row r="74" spans="3:9" ht="12.75">
      <c r="C74" s="14"/>
      <c r="D74" s="14"/>
      <c r="E74" s="14"/>
      <c r="F74" s="14"/>
      <c r="G74" s="14"/>
      <c r="H74" s="14"/>
      <c r="I74" s="14"/>
    </row>
    <row r="75" spans="3:9" ht="12.75">
      <c r="C75" s="14"/>
      <c r="D75" s="14"/>
      <c r="E75" s="14"/>
      <c r="F75" s="14"/>
      <c r="G75" s="14"/>
      <c r="H75" s="14"/>
      <c r="I75" s="14"/>
    </row>
    <row r="76" spans="3:9" ht="12.75">
      <c r="C76" s="14"/>
      <c r="D76" s="14"/>
      <c r="E76" s="14"/>
      <c r="F76" s="14"/>
      <c r="G76" s="14"/>
      <c r="H76" s="14"/>
      <c r="I76" s="14"/>
    </row>
    <row r="77" spans="3:9" ht="12.75">
      <c r="C77" s="14"/>
      <c r="D77" s="14"/>
      <c r="E77" s="14"/>
      <c r="F77" s="14"/>
      <c r="G77" s="14"/>
      <c r="H77" s="14"/>
      <c r="I77" s="14"/>
    </row>
    <row r="78" spans="3:9" ht="12.75">
      <c r="C78" s="14"/>
      <c r="D78" s="14"/>
      <c r="E78" s="14"/>
      <c r="F78" s="14"/>
      <c r="G78" s="14"/>
      <c r="H78" s="14"/>
      <c r="I78" s="14"/>
    </row>
    <row r="79" spans="3:9" ht="12.75">
      <c r="C79" s="14"/>
      <c r="D79" s="14"/>
      <c r="E79" s="14"/>
      <c r="F79" s="14"/>
      <c r="G79" s="14"/>
      <c r="H79" s="14"/>
      <c r="I79" s="14"/>
    </row>
    <row r="80" spans="3:9" ht="12.75">
      <c r="C80" s="14"/>
      <c r="D80" s="14"/>
      <c r="E80" s="14"/>
      <c r="F80" s="14"/>
      <c r="G80" s="14"/>
      <c r="H80" s="14"/>
      <c r="I80" s="14"/>
    </row>
    <row r="81" spans="3:9" ht="12.75">
      <c r="C81" s="14"/>
      <c r="D81" s="14"/>
      <c r="E81" s="14"/>
      <c r="F81" s="14"/>
      <c r="G81" s="14"/>
      <c r="H81" s="14"/>
      <c r="I81" s="14"/>
    </row>
    <row r="82" spans="3:9" ht="12.75">
      <c r="C82" s="14"/>
      <c r="D82" s="14"/>
      <c r="E82" s="14"/>
      <c r="F82" s="14"/>
      <c r="G82" s="14"/>
      <c r="H82" s="14"/>
      <c r="I82" s="14"/>
    </row>
    <row r="83" spans="3:9" ht="12.75">
      <c r="C83" s="14"/>
      <c r="D83" s="14"/>
      <c r="E83" s="14"/>
      <c r="F83" s="14"/>
      <c r="G83" s="14"/>
      <c r="H83" s="14"/>
      <c r="I83" s="14"/>
    </row>
    <row r="84" spans="3:9" ht="12.75">
      <c r="C84" s="14"/>
      <c r="D84" s="14"/>
      <c r="E84" s="14"/>
      <c r="F84" s="14"/>
      <c r="G84" s="14"/>
      <c r="H84" s="14"/>
      <c r="I84" s="14"/>
    </row>
    <row r="85" spans="3:9" ht="12.75">
      <c r="C85" s="14"/>
      <c r="D85" s="14"/>
      <c r="E85" s="14"/>
      <c r="F85" s="14"/>
      <c r="G85" s="14"/>
      <c r="H85" s="14"/>
      <c r="I85" s="14"/>
    </row>
    <row r="86" spans="3:9" ht="12.75">
      <c r="C86" s="14"/>
      <c r="D86" s="14"/>
      <c r="E86" s="14"/>
      <c r="F86" s="14"/>
      <c r="G86" s="14"/>
      <c r="H86" s="14"/>
      <c r="I86" s="14"/>
    </row>
    <row r="87" spans="3:9" ht="12.75">
      <c r="C87" s="14"/>
      <c r="D87" s="14"/>
      <c r="E87" s="14"/>
      <c r="F87" s="14"/>
      <c r="G87" s="14"/>
      <c r="H87" s="14"/>
      <c r="I87" s="14"/>
    </row>
    <row r="88" spans="3:9" ht="12.75">
      <c r="C88" s="14"/>
      <c r="D88" s="14"/>
      <c r="E88" s="14"/>
      <c r="F88" s="14"/>
      <c r="G88" s="14"/>
      <c r="H88" s="14"/>
      <c r="I88" s="14"/>
    </row>
    <row r="89" spans="3:9" ht="12.75">
      <c r="C89" s="14"/>
      <c r="D89" s="14"/>
      <c r="E89" s="14"/>
      <c r="F89" s="14"/>
      <c r="G89" s="14"/>
      <c r="H89" s="14"/>
      <c r="I89" s="14"/>
    </row>
    <row r="90" spans="3:9" ht="12.75">
      <c r="C90" s="14"/>
      <c r="D90" s="14"/>
      <c r="E90" s="14"/>
      <c r="F90" s="14"/>
      <c r="G90" s="14"/>
      <c r="H90" s="14"/>
      <c r="I90" s="14"/>
    </row>
    <row r="91" spans="3:9" ht="12.75">
      <c r="C91" s="14"/>
      <c r="D91" s="14"/>
      <c r="E91" s="14"/>
      <c r="F91" s="14"/>
      <c r="G91" s="14"/>
      <c r="H91" s="14"/>
      <c r="I91" s="14"/>
    </row>
    <row r="92" spans="3:9" ht="12.75">
      <c r="C92" s="14"/>
      <c r="D92" s="14"/>
      <c r="E92" s="14"/>
      <c r="F92" s="14"/>
      <c r="G92" s="14"/>
      <c r="H92" s="14"/>
      <c r="I92" s="14"/>
    </row>
    <row r="93" spans="3:9" ht="12.75">
      <c r="C93" s="14"/>
      <c r="D93" s="14"/>
      <c r="E93" s="14"/>
      <c r="F93" s="14"/>
      <c r="G93" s="14"/>
      <c r="H93" s="14"/>
      <c r="I93" s="14"/>
    </row>
    <row r="94" spans="3:9" ht="12.75">
      <c r="C94" s="14"/>
      <c r="D94" s="14"/>
      <c r="E94" s="14"/>
      <c r="F94" s="14"/>
      <c r="G94" s="14"/>
      <c r="H94" s="14"/>
      <c r="I94" s="14"/>
    </row>
    <row r="95" spans="3:9" ht="12.75">
      <c r="C95" s="14"/>
      <c r="D95" s="14"/>
      <c r="E95" s="14"/>
      <c r="F95" s="14"/>
      <c r="G95" s="14"/>
      <c r="H95" s="14"/>
      <c r="I95" s="14"/>
    </row>
    <row r="96" spans="3:9" ht="12.75">
      <c r="C96" s="14"/>
      <c r="D96" s="14"/>
      <c r="E96" s="14"/>
      <c r="F96" s="14"/>
      <c r="G96" s="14"/>
      <c r="H96" s="14"/>
      <c r="I96" s="14"/>
    </row>
    <row r="97" spans="3:9" ht="12.75">
      <c r="C97" s="14"/>
      <c r="D97" s="14"/>
      <c r="E97" s="14"/>
      <c r="F97" s="14"/>
      <c r="G97" s="14"/>
      <c r="H97" s="14"/>
      <c r="I97" s="14"/>
    </row>
    <row r="98" spans="3:9" ht="12.75">
      <c r="C98" s="14"/>
      <c r="D98" s="14"/>
      <c r="E98" s="14"/>
      <c r="F98" s="14"/>
      <c r="G98" s="14"/>
      <c r="H98" s="14"/>
      <c r="I98" s="14"/>
    </row>
    <row r="99" spans="3:9" ht="12.75">
      <c r="C99" s="14"/>
      <c r="D99" s="14"/>
      <c r="E99" s="14"/>
      <c r="F99" s="14"/>
      <c r="G99" s="14"/>
      <c r="H99" s="14"/>
      <c r="I99" s="14"/>
    </row>
    <row r="100" spans="3:9" ht="12.75">
      <c r="C100" s="14"/>
      <c r="D100" s="14"/>
      <c r="E100" s="14"/>
      <c r="F100" s="14"/>
      <c r="G100" s="14"/>
      <c r="H100" s="14"/>
      <c r="I100" s="14"/>
    </row>
    <row r="101" spans="3:9" ht="12.75">
      <c r="C101" s="14"/>
      <c r="D101" s="14"/>
      <c r="E101" s="14"/>
      <c r="F101" s="14"/>
      <c r="G101" s="14"/>
      <c r="H101" s="14"/>
      <c r="I101" s="14"/>
    </row>
    <row r="102" spans="3:9" ht="12.75">
      <c r="C102" s="14"/>
      <c r="D102" s="14"/>
      <c r="E102" s="14"/>
      <c r="F102" s="14"/>
      <c r="G102" s="14"/>
      <c r="H102" s="14"/>
      <c r="I102" s="14"/>
    </row>
    <row r="103" spans="3:9" ht="12.75">
      <c r="C103" s="14"/>
      <c r="D103" s="14"/>
      <c r="E103" s="14"/>
      <c r="F103" s="14"/>
      <c r="G103" s="14"/>
      <c r="H103" s="14"/>
      <c r="I103" s="14"/>
    </row>
    <row r="104" spans="3:9" ht="12.75">
      <c r="C104" s="14"/>
      <c r="D104" s="14"/>
      <c r="E104" s="14"/>
      <c r="F104" s="14"/>
      <c r="G104" s="14"/>
      <c r="H104" s="14"/>
      <c r="I104" s="14"/>
    </row>
    <row r="105" spans="3:9" ht="12.75">
      <c r="C105" s="14"/>
      <c r="D105" s="14"/>
      <c r="E105" s="14"/>
      <c r="F105" s="14"/>
      <c r="G105" s="14"/>
      <c r="H105" s="14"/>
      <c r="I105" s="14"/>
    </row>
    <row r="106" spans="3:9" ht="12.75">
      <c r="C106" s="14"/>
      <c r="D106" s="14"/>
      <c r="E106" s="14"/>
      <c r="F106" s="14"/>
      <c r="G106" s="14"/>
      <c r="H106" s="14"/>
      <c r="I106" s="14"/>
    </row>
    <row r="107" spans="3:9" ht="12.75">
      <c r="C107" s="14"/>
      <c r="D107" s="14"/>
      <c r="E107" s="14"/>
      <c r="F107" s="14"/>
      <c r="G107" s="14"/>
      <c r="H107" s="14"/>
      <c r="I107" s="14"/>
    </row>
    <row r="108" spans="3:9" ht="12.75">
      <c r="C108" s="14"/>
      <c r="D108" s="14"/>
      <c r="E108" s="14"/>
      <c r="F108" s="14"/>
      <c r="G108" s="14"/>
      <c r="H108" s="14"/>
      <c r="I108" s="14"/>
    </row>
    <row r="109" spans="3:9" ht="12.75">
      <c r="C109" s="14"/>
      <c r="D109" s="14"/>
      <c r="E109" s="14"/>
      <c r="F109" s="14"/>
      <c r="G109" s="14"/>
      <c r="H109" s="14"/>
      <c r="I109" s="14"/>
    </row>
    <row r="110" spans="3:9" ht="12.75">
      <c r="C110" s="14"/>
      <c r="D110" s="14"/>
      <c r="E110" s="14"/>
      <c r="F110" s="14"/>
      <c r="G110" s="14"/>
      <c r="H110" s="14"/>
      <c r="I110" s="14"/>
    </row>
    <row r="111" spans="3:9" ht="12.75">
      <c r="C111" s="14"/>
      <c r="D111" s="14"/>
      <c r="E111" s="14"/>
      <c r="F111" s="14"/>
      <c r="G111" s="14"/>
      <c r="H111" s="14"/>
      <c r="I111" s="14"/>
    </row>
    <row r="112" spans="3:9" ht="12.75">
      <c r="C112" s="14"/>
      <c r="D112" s="14"/>
      <c r="E112" s="14"/>
      <c r="F112" s="14"/>
      <c r="G112" s="14"/>
      <c r="H112" s="14"/>
      <c r="I112" s="14"/>
    </row>
    <row r="113" spans="3:9" ht="12.75">
      <c r="C113" s="14"/>
      <c r="D113" s="14"/>
      <c r="E113" s="14"/>
      <c r="F113" s="14"/>
      <c r="G113" s="14"/>
      <c r="H113" s="14"/>
      <c r="I113" s="14"/>
    </row>
    <row r="114" spans="3:9" ht="12.75">
      <c r="C114" s="14"/>
      <c r="D114" s="14"/>
      <c r="E114" s="14"/>
      <c r="F114" s="14"/>
      <c r="G114" s="14"/>
      <c r="H114" s="14"/>
      <c r="I114" s="14"/>
    </row>
    <row r="115" spans="3:9" ht="12.75">
      <c r="C115" s="14"/>
      <c r="D115" s="14"/>
      <c r="E115" s="14"/>
      <c r="F115" s="14"/>
      <c r="G115" s="14"/>
      <c r="H115" s="14"/>
      <c r="I115" s="14"/>
    </row>
    <row r="116" spans="3:9" ht="12.75">
      <c r="C116" s="14"/>
      <c r="D116" s="14"/>
      <c r="E116" s="14"/>
      <c r="F116" s="14"/>
      <c r="G116" s="14"/>
      <c r="H116" s="14"/>
      <c r="I116" s="14"/>
    </row>
    <row r="117" spans="3:9" ht="12.75">
      <c r="C117" s="14"/>
      <c r="D117" s="14"/>
      <c r="E117" s="14"/>
      <c r="F117" s="14"/>
      <c r="G117" s="14"/>
      <c r="H117" s="14"/>
      <c r="I117" s="14"/>
    </row>
    <row r="118" spans="3:9" ht="12.75">
      <c r="C118" s="14"/>
      <c r="D118" s="14"/>
      <c r="E118" s="14"/>
      <c r="F118" s="14"/>
      <c r="G118" s="14"/>
      <c r="H118" s="14"/>
      <c r="I118" s="14"/>
    </row>
    <row r="119" spans="3:9" ht="12.75">
      <c r="C119" s="14"/>
      <c r="D119" s="14"/>
      <c r="E119" s="14"/>
      <c r="F119" s="14"/>
      <c r="G119" s="14"/>
      <c r="H119" s="14"/>
      <c r="I119" s="14"/>
    </row>
    <row r="120" spans="3:9" ht="12.75">
      <c r="C120" s="14"/>
      <c r="D120" s="14"/>
      <c r="E120" s="14"/>
      <c r="F120" s="14"/>
      <c r="G120" s="14"/>
      <c r="H120" s="14"/>
      <c r="I120" s="14"/>
    </row>
    <row r="121" spans="3:9" ht="12.75">
      <c r="C121" s="14"/>
      <c r="D121" s="14"/>
      <c r="E121" s="14"/>
      <c r="F121" s="14"/>
      <c r="G121" s="14"/>
      <c r="H121" s="14"/>
      <c r="I121" s="14"/>
    </row>
    <row r="122" spans="3:9" ht="12.75">
      <c r="C122" s="14"/>
      <c r="D122" s="14"/>
      <c r="E122" s="14"/>
      <c r="F122" s="14"/>
      <c r="G122" s="14"/>
      <c r="H122" s="14"/>
      <c r="I122" s="14"/>
    </row>
    <row r="123" spans="3:9" ht="12.75">
      <c r="C123" s="14"/>
      <c r="D123" s="14"/>
      <c r="E123" s="14"/>
      <c r="F123" s="14"/>
      <c r="G123" s="14"/>
      <c r="H123" s="14"/>
      <c r="I123" s="14"/>
    </row>
    <row r="124" spans="3:9" ht="12.75">
      <c r="C124" s="14"/>
      <c r="D124" s="14"/>
      <c r="E124" s="14"/>
      <c r="F124" s="14"/>
      <c r="G124" s="14"/>
      <c r="H124" s="14"/>
      <c r="I124" s="14"/>
    </row>
    <row r="125" spans="3:9" ht="12.75">
      <c r="C125" s="14"/>
      <c r="D125" s="14"/>
      <c r="E125" s="14"/>
      <c r="F125" s="14"/>
      <c r="G125" s="14"/>
      <c r="H125" s="14"/>
      <c r="I125" s="14"/>
    </row>
    <row r="126" spans="3:9" ht="12.75">
      <c r="C126" s="14"/>
      <c r="D126" s="14"/>
      <c r="E126" s="14"/>
      <c r="F126" s="14"/>
      <c r="G126" s="14"/>
      <c r="H126" s="14"/>
      <c r="I126" s="14"/>
    </row>
    <row r="127" spans="3:9" ht="12.75">
      <c r="C127" s="14"/>
      <c r="D127" s="14"/>
      <c r="E127" s="14"/>
      <c r="F127" s="14"/>
      <c r="G127" s="14"/>
      <c r="H127" s="14"/>
      <c r="I127" s="14"/>
    </row>
    <row r="128" spans="3:9" ht="12.75">
      <c r="C128" s="14"/>
      <c r="D128" s="14"/>
      <c r="E128" s="14"/>
      <c r="F128" s="14"/>
      <c r="G128" s="14"/>
      <c r="H128" s="14"/>
      <c r="I128" s="14"/>
    </row>
    <row r="129" spans="3:9" ht="12.75">
      <c r="C129" s="14"/>
      <c r="D129" s="14"/>
      <c r="E129" s="14"/>
      <c r="F129" s="14"/>
      <c r="G129" s="14"/>
      <c r="H129" s="14"/>
      <c r="I129" s="14"/>
    </row>
    <row r="130" spans="3:9" ht="12.75">
      <c r="C130" s="14"/>
      <c r="D130" s="14"/>
      <c r="E130" s="14"/>
      <c r="F130" s="14"/>
      <c r="G130" s="14"/>
      <c r="H130" s="14"/>
      <c r="I130" s="14"/>
    </row>
    <row r="131" spans="3:9" ht="12.75">
      <c r="C131" s="14"/>
      <c r="D131" s="14"/>
      <c r="E131" s="14"/>
      <c r="F131" s="14"/>
      <c r="G131" s="14"/>
      <c r="H131" s="14"/>
      <c r="I131" s="14"/>
    </row>
    <row r="132" spans="3:9" ht="12.75">
      <c r="C132" s="14"/>
      <c r="D132" s="14"/>
      <c r="E132" s="14"/>
      <c r="F132" s="14"/>
      <c r="G132" s="14"/>
      <c r="H132" s="14"/>
      <c r="I132" s="14"/>
    </row>
    <row r="133" spans="3:9" ht="12.75">
      <c r="C133" s="14"/>
      <c r="D133" s="14"/>
      <c r="E133" s="14"/>
      <c r="F133" s="14"/>
      <c r="G133" s="14"/>
      <c r="H133" s="14"/>
      <c r="I133" s="14"/>
    </row>
    <row r="134" spans="3:9" ht="12.75">
      <c r="C134" s="14"/>
      <c r="D134" s="14"/>
      <c r="E134" s="14"/>
      <c r="F134" s="14"/>
      <c r="G134" s="14"/>
      <c r="H134" s="14"/>
      <c r="I134" s="14"/>
    </row>
    <row r="135" spans="3:9" ht="12.75">
      <c r="C135" s="14"/>
      <c r="D135" s="14"/>
      <c r="E135" s="14"/>
      <c r="F135" s="14"/>
      <c r="G135" s="14"/>
      <c r="H135" s="14"/>
      <c r="I135" s="14"/>
    </row>
    <row r="136" spans="3:9" ht="12.75">
      <c r="C136" s="14"/>
      <c r="D136" s="14"/>
      <c r="E136" s="14"/>
      <c r="F136" s="14"/>
      <c r="G136" s="14"/>
      <c r="H136" s="14"/>
      <c r="I136" s="14"/>
    </row>
    <row r="137" spans="3:9" ht="12.75">
      <c r="C137" s="14"/>
      <c r="D137" s="14"/>
      <c r="E137" s="14"/>
      <c r="F137" s="14"/>
      <c r="G137" s="14"/>
      <c r="H137" s="14"/>
      <c r="I137" s="14"/>
    </row>
    <row r="138" spans="3:9" ht="12.75">
      <c r="C138" s="14"/>
      <c r="D138" s="14"/>
      <c r="E138" s="14"/>
      <c r="F138" s="14"/>
      <c r="G138" s="14"/>
      <c r="H138" s="14"/>
      <c r="I138" s="14"/>
    </row>
    <row r="139" spans="3:9" ht="12.75">
      <c r="C139" s="14"/>
      <c r="D139" s="14"/>
      <c r="E139" s="14"/>
      <c r="F139" s="14"/>
      <c r="G139" s="14"/>
      <c r="H139" s="14"/>
      <c r="I139" s="14"/>
    </row>
    <row r="140" spans="3:9" ht="12.75">
      <c r="C140" s="14"/>
      <c r="D140" s="14"/>
      <c r="E140" s="14"/>
      <c r="F140" s="14"/>
      <c r="G140" s="14"/>
      <c r="H140" s="14"/>
      <c r="I140" s="14"/>
    </row>
    <row r="141" spans="3:9" ht="12.75">
      <c r="C141" s="14"/>
      <c r="D141" s="14"/>
      <c r="E141" s="14"/>
      <c r="F141" s="14"/>
      <c r="G141" s="14"/>
      <c r="H141" s="14"/>
      <c r="I141" s="14"/>
    </row>
    <row r="142" spans="3:9" ht="12.75">
      <c r="C142" s="14"/>
      <c r="D142" s="14"/>
      <c r="E142" s="14"/>
      <c r="F142" s="14"/>
      <c r="G142" s="14"/>
      <c r="H142" s="14"/>
      <c r="I142" s="14"/>
    </row>
    <row r="143" spans="3:9" ht="12.75">
      <c r="C143" s="14"/>
      <c r="D143" s="14"/>
      <c r="E143" s="14"/>
      <c r="F143" s="14"/>
      <c r="G143" s="14"/>
      <c r="H143" s="14"/>
      <c r="I143" s="14"/>
    </row>
    <row r="144" spans="3:9" ht="12.75">
      <c r="C144" s="14"/>
      <c r="D144" s="14"/>
      <c r="E144" s="14"/>
      <c r="F144" s="14"/>
      <c r="G144" s="14"/>
      <c r="H144" s="14"/>
      <c r="I144" s="14"/>
    </row>
    <row r="145" spans="3:9" ht="12.75">
      <c r="C145" s="14"/>
      <c r="D145" s="14"/>
      <c r="E145" s="14"/>
      <c r="F145" s="14"/>
      <c r="G145" s="14"/>
      <c r="H145" s="14"/>
      <c r="I145" s="14"/>
    </row>
    <row r="146" spans="3:9" ht="12.75">
      <c r="C146" s="14"/>
      <c r="D146" s="14"/>
      <c r="E146" s="14"/>
      <c r="F146" s="14"/>
      <c r="G146" s="14"/>
      <c r="H146" s="14"/>
      <c r="I146" s="14"/>
    </row>
    <row r="147" spans="3:9" ht="12.75">
      <c r="C147" s="14"/>
      <c r="D147" s="14"/>
      <c r="E147" s="14"/>
      <c r="F147" s="14"/>
      <c r="G147" s="14"/>
      <c r="H147" s="14"/>
      <c r="I147" s="14"/>
    </row>
    <row r="148" spans="3:9" ht="12.75">
      <c r="C148" s="14"/>
      <c r="D148" s="14"/>
      <c r="E148" s="14"/>
      <c r="F148" s="14"/>
      <c r="G148" s="14"/>
      <c r="H148" s="14"/>
      <c r="I148" s="14"/>
    </row>
    <row r="149" spans="3:9" ht="12.75">
      <c r="C149" s="14"/>
      <c r="D149" s="14"/>
      <c r="E149" s="14"/>
      <c r="F149" s="14"/>
      <c r="G149" s="14"/>
      <c r="H149" s="14"/>
      <c r="I149" s="14"/>
    </row>
    <row r="150" spans="3:9" ht="12.75">
      <c r="C150" s="14"/>
      <c r="D150" s="14"/>
      <c r="E150" s="14"/>
      <c r="F150" s="14"/>
      <c r="G150" s="14"/>
      <c r="H150" s="14"/>
      <c r="I150" s="14"/>
    </row>
    <row r="151" spans="3:9" ht="12.75">
      <c r="C151" s="14"/>
      <c r="D151" s="14"/>
      <c r="E151" s="14"/>
      <c r="F151" s="14"/>
      <c r="G151" s="14"/>
      <c r="H151" s="14"/>
      <c r="I151" s="14"/>
    </row>
    <row r="152" spans="3:9" ht="12.75">
      <c r="C152" s="14"/>
      <c r="D152" s="14"/>
      <c r="E152" s="14"/>
      <c r="F152" s="14"/>
      <c r="G152" s="14"/>
      <c r="H152" s="14"/>
      <c r="I152" s="14"/>
    </row>
    <row r="153" spans="3:9" ht="12.75">
      <c r="C153" s="14"/>
      <c r="D153" s="14"/>
      <c r="E153" s="14"/>
      <c r="F153" s="14"/>
      <c r="G153" s="14"/>
      <c r="H153" s="14"/>
      <c r="I153" s="14"/>
    </row>
    <row r="154" spans="3:9" ht="12.75">
      <c r="C154" s="14"/>
      <c r="D154" s="14"/>
      <c r="E154" s="14"/>
      <c r="F154" s="14"/>
      <c r="G154" s="14"/>
      <c r="H154" s="14"/>
      <c r="I154" s="14"/>
    </row>
    <row r="155" spans="3:9" ht="12.75">
      <c r="C155" s="14"/>
      <c r="D155" s="14"/>
      <c r="E155" s="14"/>
      <c r="F155" s="14"/>
      <c r="G155" s="14"/>
      <c r="H155" s="14"/>
      <c r="I155" s="14"/>
    </row>
    <row r="156" spans="3:9" ht="12.75">
      <c r="C156" s="14"/>
      <c r="D156" s="14"/>
      <c r="E156" s="14"/>
      <c r="F156" s="14"/>
      <c r="G156" s="14"/>
      <c r="H156" s="14"/>
      <c r="I156" s="14"/>
    </row>
    <row r="157" spans="3:9" ht="12.75">
      <c r="C157" s="14"/>
      <c r="D157" s="14"/>
      <c r="E157" s="14"/>
      <c r="F157" s="14"/>
      <c r="G157" s="14"/>
      <c r="H157" s="14"/>
      <c r="I157" s="14"/>
    </row>
    <row r="158" spans="3:9" ht="12.75">
      <c r="C158" s="14"/>
      <c r="D158" s="14"/>
      <c r="E158" s="14"/>
      <c r="F158" s="14"/>
      <c r="G158" s="14"/>
      <c r="H158" s="14"/>
      <c r="I158" s="14"/>
    </row>
    <row r="159" spans="3:9" ht="12.75">
      <c r="C159" s="14"/>
      <c r="D159" s="14"/>
      <c r="E159" s="14"/>
      <c r="F159" s="14"/>
      <c r="G159" s="14"/>
      <c r="H159" s="14"/>
      <c r="I159" s="14"/>
    </row>
    <row r="160" spans="3:9" ht="12.75">
      <c r="C160" s="14"/>
      <c r="D160" s="14"/>
      <c r="E160" s="14"/>
      <c r="F160" s="14"/>
      <c r="G160" s="14"/>
      <c r="H160" s="14"/>
      <c r="I160" s="14"/>
    </row>
    <row r="161" spans="3:9" ht="12.75">
      <c r="C161" s="14"/>
      <c r="D161" s="14"/>
      <c r="E161" s="14"/>
      <c r="F161" s="14"/>
      <c r="G161" s="14"/>
      <c r="H161" s="14"/>
      <c r="I161" s="14"/>
    </row>
    <row r="162" spans="3:9" ht="12.75">
      <c r="C162" s="14"/>
      <c r="D162" s="14"/>
      <c r="E162" s="14"/>
      <c r="F162" s="14"/>
      <c r="G162" s="14"/>
      <c r="H162" s="14"/>
      <c r="I162" s="14"/>
    </row>
    <row r="163" spans="3:9" ht="12.75">
      <c r="C163" s="14"/>
      <c r="D163" s="14"/>
      <c r="E163" s="14"/>
      <c r="F163" s="14"/>
      <c r="G163" s="14"/>
      <c r="H163" s="14"/>
      <c r="I163" s="14"/>
    </row>
    <row r="164" spans="3:9" ht="12.75">
      <c r="C164" s="14"/>
      <c r="D164" s="14"/>
      <c r="E164" s="14"/>
      <c r="F164" s="14"/>
      <c r="G164" s="14"/>
      <c r="H164" s="14"/>
      <c r="I164" s="14"/>
    </row>
    <row r="165" spans="3:9" ht="12.75">
      <c r="C165" s="14"/>
      <c r="D165" s="14"/>
      <c r="E165" s="14"/>
      <c r="F165" s="14"/>
      <c r="G165" s="14"/>
      <c r="H165" s="14"/>
      <c r="I165" s="14"/>
    </row>
    <row r="166" spans="3:9" ht="12.75">
      <c r="C166" s="14"/>
      <c r="D166" s="14"/>
      <c r="E166" s="14"/>
      <c r="F166" s="14"/>
      <c r="G166" s="14"/>
      <c r="H166" s="14"/>
      <c r="I166" s="14"/>
    </row>
    <row r="167" spans="3:9" ht="12.75">
      <c r="C167" s="14"/>
      <c r="D167" s="14"/>
      <c r="E167" s="14"/>
      <c r="F167" s="14"/>
      <c r="G167" s="14"/>
      <c r="H167" s="14"/>
      <c r="I167" s="14"/>
    </row>
    <row r="168" spans="3:9" ht="12.75">
      <c r="C168" s="14"/>
      <c r="D168" s="14"/>
      <c r="E168" s="14"/>
      <c r="F168" s="14"/>
      <c r="G168" s="14"/>
      <c r="H168" s="14"/>
      <c r="I168" s="14"/>
    </row>
    <row r="169" spans="3:9" ht="12.75">
      <c r="C169" s="14"/>
      <c r="D169" s="14"/>
      <c r="E169" s="14"/>
      <c r="F169" s="14"/>
      <c r="G169" s="14"/>
      <c r="H169" s="14"/>
      <c r="I169" s="14"/>
    </row>
    <row r="170" spans="3:9" ht="12.75">
      <c r="C170" s="14"/>
      <c r="D170" s="14"/>
      <c r="E170" s="14"/>
      <c r="F170" s="14"/>
      <c r="G170" s="14"/>
      <c r="H170" s="14"/>
      <c r="I170" s="14"/>
    </row>
    <row r="171" spans="3:9" ht="12.75">
      <c r="C171" s="14"/>
      <c r="D171" s="14"/>
      <c r="E171" s="14"/>
      <c r="F171" s="14"/>
      <c r="G171" s="14"/>
      <c r="H171" s="14"/>
      <c r="I171" s="14"/>
    </row>
    <row r="172" spans="3:9" ht="12.75">
      <c r="C172" s="14"/>
      <c r="D172" s="14"/>
      <c r="E172" s="14"/>
      <c r="F172" s="14"/>
      <c r="G172" s="14"/>
      <c r="H172" s="14"/>
      <c r="I172" s="14"/>
    </row>
    <row r="173" spans="3:9" ht="12.75">
      <c r="C173" s="14"/>
      <c r="D173" s="14"/>
      <c r="E173" s="14"/>
      <c r="F173" s="14"/>
      <c r="G173" s="14"/>
      <c r="H173" s="14"/>
      <c r="I173" s="14"/>
    </row>
    <row r="174" spans="3:9" ht="12.75">
      <c r="C174" s="14"/>
      <c r="D174" s="14"/>
      <c r="E174" s="14"/>
      <c r="F174" s="14"/>
      <c r="G174" s="14"/>
      <c r="H174" s="14"/>
      <c r="I174" s="14"/>
    </row>
    <row r="175" spans="3:9" ht="12.75">
      <c r="C175" s="14"/>
      <c r="D175" s="14"/>
      <c r="E175" s="14"/>
      <c r="F175" s="14"/>
      <c r="G175" s="14"/>
      <c r="H175" s="14"/>
      <c r="I175" s="14"/>
    </row>
    <row r="176" spans="3:9" ht="12.75">
      <c r="C176" s="14"/>
      <c r="D176" s="14"/>
      <c r="E176" s="14"/>
      <c r="F176" s="14"/>
      <c r="G176" s="14"/>
      <c r="H176" s="14"/>
      <c r="I176" s="14"/>
    </row>
    <row r="177" spans="3:9" ht="12.75">
      <c r="C177" s="14"/>
      <c r="D177" s="14"/>
      <c r="E177" s="14"/>
      <c r="F177" s="14"/>
      <c r="G177" s="14"/>
      <c r="H177" s="14"/>
      <c r="I177" s="14"/>
    </row>
    <row r="178" spans="3:9" ht="12.75">
      <c r="C178" s="14"/>
      <c r="D178" s="14"/>
      <c r="E178" s="14"/>
      <c r="F178" s="14"/>
      <c r="G178" s="14"/>
      <c r="H178" s="14"/>
      <c r="I178" s="14"/>
    </row>
    <row r="179" spans="3:9" ht="12.75">
      <c r="C179" s="14"/>
      <c r="D179" s="14"/>
      <c r="E179" s="14"/>
      <c r="F179" s="14"/>
      <c r="G179" s="14"/>
      <c r="H179" s="14"/>
      <c r="I179" s="14"/>
    </row>
    <row r="180" spans="3:9" ht="12.75">
      <c r="C180" s="14"/>
      <c r="D180" s="14"/>
      <c r="E180" s="14"/>
      <c r="F180" s="14"/>
      <c r="G180" s="14"/>
      <c r="H180" s="14"/>
      <c r="I180" s="14"/>
    </row>
    <row r="181" spans="3:9" ht="12.75">
      <c r="C181" s="14"/>
      <c r="D181" s="14"/>
      <c r="E181" s="14"/>
      <c r="F181" s="14"/>
      <c r="G181" s="14"/>
      <c r="H181" s="14"/>
      <c r="I181" s="14"/>
    </row>
    <row r="182" spans="3:9" ht="12.75">
      <c r="C182" s="14"/>
      <c r="D182" s="14"/>
      <c r="E182" s="14"/>
      <c r="F182" s="14"/>
      <c r="G182" s="14"/>
      <c r="H182" s="14"/>
      <c r="I182" s="14"/>
    </row>
    <row r="183" spans="3:9" ht="12.75">
      <c r="C183" s="14"/>
      <c r="D183" s="14"/>
      <c r="E183" s="14"/>
      <c r="F183" s="14"/>
      <c r="G183" s="14"/>
      <c r="H183" s="14"/>
      <c r="I183" s="14"/>
    </row>
    <row r="184" spans="3:9" ht="12.75">
      <c r="C184" s="14"/>
      <c r="D184" s="14"/>
      <c r="E184" s="14"/>
      <c r="F184" s="14"/>
      <c r="G184" s="14"/>
      <c r="H184" s="14"/>
      <c r="I184" s="14"/>
    </row>
    <row r="185" spans="3:9" ht="12.75">
      <c r="C185" s="14"/>
      <c r="D185" s="14"/>
      <c r="E185" s="14"/>
      <c r="F185" s="14"/>
      <c r="G185" s="14"/>
      <c r="H185" s="14"/>
      <c r="I185" s="14"/>
    </row>
    <row r="186" spans="3:9" ht="12.75">
      <c r="C186" s="14"/>
      <c r="D186" s="14"/>
      <c r="E186" s="14"/>
      <c r="F186" s="14"/>
      <c r="G186" s="14"/>
      <c r="H186" s="14"/>
      <c r="I186" s="14"/>
    </row>
    <row r="187" spans="3:9" ht="12.75">
      <c r="C187" s="14"/>
      <c r="D187" s="14"/>
      <c r="E187" s="14"/>
      <c r="F187" s="14"/>
      <c r="G187" s="14"/>
      <c r="H187" s="14"/>
      <c r="I187" s="14"/>
    </row>
    <row r="188" spans="3:9" ht="12.75">
      <c r="C188" s="14"/>
      <c r="D188" s="14"/>
      <c r="E188" s="14"/>
      <c r="F188" s="14"/>
      <c r="G188" s="14"/>
      <c r="H188" s="14"/>
      <c r="I188" s="14"/>
    </row>
    <row r="189" spans="3:9" ht="12.75">
      <c r="C189" s="14"/>
      <c r="D189" s="14"/>
      <c r="E189" s="14"/>
      <c r="F189" s="14"/>
      <c r="G189" s="14"/>
      <c r="H189" s="14"/>
      <c r="I189" s="14"/>
    </row>
    <row r="190" spans="3:9" ht="12.75">
      <c r="C190" s="14"/>
      <c r="D190" s="14"/>
      <c r="E190" s="14"/>
      <c r="F190" s="14"/>
      <c r="G190" s="14"/>
      <c r="H190" s="14"/>
      <c r="I190" s="14"/>
    </row>
    <row r="191" spans="3:9" ht="12.75">
      <c r="C191" s="14"/>
      <c r="D191" s="14"/>
      <c r="E191" s="14"/>
      <c r="F191" s="14"/>
      <c r="G191" s="14"/>
      <c r="H191" s="14"/>
      <c r="I191" s="14"/>
    </row>
    <row r="192" spans="3:9" ht="12.75">
      <c r="C192" s="14"/>
      <c r="D192" s="14"/>
      <c r="E192" s="14"/>
      <c r="F192" s="14"/>
      <c r="G192" s="14"/>
      <c r="H192" s="14"/>
      <c r="I192" s="14"/>
    </row>
    <row r="193" spans="3:9" ht="12.75">
      <c r="C193" s="14"/>
      <c r="D193" s="14"/>
      <c r="E193" s="14"/>
      <c r="F193" s="14"/>
      <c r="G193" s="14"/>
      <c r="H193" s="14"/>
      <c r="I193" s="14"/>
    </row>
    <row r="194" spans="3:9" ht="12.75">
      <c r="C194" s="14"/>
      <c r="D194" s="14"/>
      <c r="E194" s="14"/>
      <c r="F194" s="14"/>
      <c r="G194" s="14"/>
      <c r="H194" s="14"/>
      <c r="I194" s="14"/>
    </row>
    <row r="195" spans="3:9" ht="12.75">
      <c r="C195" s="14"/>
      <c r="D195" s="14"/>
      <c r="E195" s="14"/>
      <c r="F195" s="14"/>
      <c r="G195" s="14"/>
      <c r="H195" s="14"/>
      <c r="I195" s="14"/>
    </row>
    <row r="196" spans="3:9" ht="12.75">
      <c r="C196" s="14"/>
      <c r="D196" s="14"/>
      <c r="E196" s="14"/>
      <c r="F196" s="14"/>
      <c r="G196" s="14"/>
      <c r="H196" s="14"/>
      <c r="I196" s="14"/>
    </row>
    <row r="197" spans="3:9" ht="12.75">
      <c r="C197" s="14"/>
      <c r="D197" s="14"/>
      <c r="E197" s="14"/>
      <c r="F197" s="14"/>
      <c r="G197" s="14"/>
      <c r="H197" s="14"/>
      <c r="I197" s="14"/>
    </row>
    <row r="198" spans="3:9" ht="12.75">
      <c r="C198" s="14"/>
      <c r="D198" s="14"/>
      <c r="E198" s="14"/>
      <c r="F198" s="14"/>
      <c r="G198" s="14"/>
      <c r="H198" s="14"/>
      <c r="I198" s="14"/>
    </row>
    <row r="199" spans="3:9" ht="12.75">
      <c r="C199" s="14"/>
      <c r="D199" s="14"/>
      <c r="E199" s="14"/>
      <c r="F199" s="14"/>
      <c r="G199" s="14"/>
      <c r="H199" s="14"/>
      <c r="I199" s="14"/>
    </row>
    <row r="200" spans="3:9" ht="12.75">
      <c r="C200" s="14"/>
      <c r="D200" s="14"/>
      <c r="E200" s="14"/>
      <c r="F200" s="14"/>
      <c r="G200" s="14"/>
      <c r="H200" s="14"/>
      <c r="I200" s="14"/>
    </row>
    <row r="201" spans="3:9" ht="12.75">
      <c r="C201" s="14"/>
      <c r="D201" s="14"/>
      <c r="E201" s="14"/>
      <c r="F201" s="14"/>
      <c r="G201" s="14"/>
      <c r="H201" s="14"/>
      <c r="I201" s="14"/>
    </row>
    <row r="202" spans="3:9" ht="12.75">
      <c r="C202" s="14"/>
      <c r="D202" s="14"/>
      <c r="E202" s="14"/>
      <c r="F202" s="14"/>
      <c r="G202" s="14"/>
      <c r="H202" s="14"/>
      <c r="I202" s="14"/>
    </row>
    <row r="203" spans="3:9" ht="12.75">
      <c r="C203" s="14"/>
      <c r="D203" s="14"/>
      <c r="E203" s="14"/>
      <c r="F203" s="14"/>
      <c r="G203" s="14"/>
      <c r="H203" s="14"/>
      <c r="I203" s="14"/>
    </row>
    <row r="204" spans="3:9" ht="12.75">
      <c r="C204" s="14"/>
      <c r="D204" s="14"/>
      <c r="E204" s="14"/>
      <c r="F204" s="14"/>
      <c r="G204" s="14"/>
      <c r="H204" s="14"/>
      <c r="I204" s="14"/>
    </row>
    <row r="205" spans="3:9" ht="12.75">
      <c r="C205" s="14"/>
      <c r="D205" s="14"/>
      <c r="E205" s="14"/>
      <c r="F205" s="14"/>
      <c r="G205" s="14"/>
      <c r="H205" s="14"/>
      <c r="I205" s="14"/>
    </row>
    <row r="206" spans="3:9" ht="12.75">
      <c r="C206" s="14"/>
      <c r="D206" s="14"/>
      <c r="E206" s="14"/>
      <c r="F206" s="14"/>
      <c r="G206" s="14"/>
      <c r="H206" s="14"/>
      <c r="I206" s="14"/>
    </row>
    <row r="207" spans="3:9" ht="12.75">
      <c r="C207" s="14"/>
      <c r="D207" s="14"/>
      <c r="E207" s="14"/>
      <c r="F207" s="14"/>
      <c r="G207" s="14"/>
      <c r="H207" s="14"/>
      <c r="I207" s="14"/>
    </row>
    <row r="208" spans="3:9" ht="12.75">
      <c r="C208" s="14"/>
      <c r="D208" s="14"/>
      <c r="E208" s="14"/>
      <c r="F208" s="14"/>
      <c r="G208" s="14"/>
      <c r="H208" s="14"/>
      <c r="I208" s="14"/>
    </row>
    <row r="209" spans="3:9" ht="12.75">
      <c r="C209" s="14"/>
      <c r="D209" s="14"/>
      <c r="E209" s="14"/>
      <c r="F209" s="14"/>
      <c r="G209" s="14"/>
      <c r="H209" s="14"/>
      <c r="I209" s="14"/>
    </row>
    <row r="210" spans="3:9" ht="12.75">
      <c r="C210" s="14"/>
      <c r="D210" s="14"/>
      <c r="E210" s="14"/>
      <c r="F210" s="14"/>
      <c r="G210" s="14"/>
      <c r="H210" s="14"/>
      <c r="I210" s="14"/>
    </row>
    <row r="211" spans="3:9" ht="12.75">
      <c r="C211" s="14"/>
      <c r="D211" s="14"/>
      <c r="E211" s="14"/>
      <c r="F211" s="14"/>
      <c r="G211" s="14"/>
      <c r="H211" s="14"/>
      <c r="I211" s="14"/>
    </row>
    <row r="212" spans="3:9" ht="12.75">
      <c r="C212" s="14"/>
      <c r="D212" s="14"/>
      <c r="E212" s="14"/>
      <c r="F212" s="14"/>
      <c r="G212" s="14"/>
      <c r="H212" s="14"/>
      <c r="I212" s="14"/>
    </row>
    <row r="213" spans="3:9" ht="12.75">
      <c r="C213" s="14"/>
      <c r="D213" s="14"/>
      <c r="E213" s="14"/>
      <c r="F213" s="14"/>
      <c r="G213" s="14"/>
      <c r="H213" s="14"/>
      <c r="I213" s="14"/>
    </row>
    <row r="214" spans="3:9" ht="12.75">
      <c r="C214" s="14"/>
      <c r="D214" s="14"/>
      <c r="E214" s="14"/>
      <c r="F214" s="14"/>
      <c r="G214" s="14"/>
      <c r="H214" s="14"/>
      <c r="I214" s="14"/>
    </row>
    <row r="215" spans="3:9" ht="12.75">
      <c r="C215" s="14"/>
      <c r="D215" s="14"/>
      <c r="E215" s="14"/>
      <c r="F215" s="14"/>
      <c r="G215" s="14"/>
      <c r="H215" s="14"/>
      <c r="I215" s="14"/>
    </row>
    <row r="216" spans="3:9" ht="12.75">
      <c r="C216" s="14"/>
      <c r="D216" s="14"/>
      <c r="E216" s="14"/>
      <c r="F216" s="14"/>
      <c r="G216" s="14"/>
      <c r="H216" s="14"/>
      <c r="I216" s="14"/>
    </row>
    <row r="217" spans="3:9" ht="12.75">
      <c r="C217" s="14"/>
      <c r="D217" s="14"/>
      <c r="E217" s="14"/>
      <c r="F217" s="14"/>
      <c r="G217" s="14"/>
      <c r="H217" s="14"/>
      <c r="I217" s="14"/>
    </row>
    <row r="218" spans="3:9" ht="12.75">
      <c r="C218" s="14"/>
      <c r="D218" s="14"/>
      <c r="E218" s="14"/>
      <c r="F218" s="14"/>
      <c r="G218" s="14"/>
      <c r="H218" s="14"/>
      <c r="I218" s="14"/>
    </row>
    <row r="219" spans="3:9" ht="12.75">
      <c r="C219" s="14"/>
      <c r="D219" s="14"/>
      <c r="E219" s="14"/>
      <c r="F219" s="14"/>
      <c r="G219" s="14"/>
      <c r="H219" s="14"/>
      <c r="I219" s="14"/>
    </row>
    <row r="220" spans="3:9" ht="12.75">
      <c r="C220" s="14"/>
      <c r="D220" s="14"/>
      <c r="E220" s="14"/>
      <c r="F220" s="14"/>
      <c r="G220" s="14"/>
      <c r="H220" s="14"/>
      <c r="I220" s="14"/>
    </row>
    <row r="221" spans="3:9" ht="12.75">
      <c r="C221" s="14"/>
      <c r="D221" s="14"/>
      <c r="E221" s="14"/>
      <c r="F221" s="14"/>
      <c r="G221" s="14"/>
      <c r="H221" s="14"/>
      <c r="I221" s="14"/>
    </row>
    <row r="222" spans="3:9" ht="12.75">
      <c r="C222" s="14"/>
      <c r="D222" s="14"/>
      <c r="E222" s="14"/>
      <c r="F222" s="14"/>
      <c r="G222" s="14"/>
      <c r="H222" s="14"/>
      <c r="I222" s="14"/>
    </row>
    <row r="223" spans="3:9" ht="12.75">
      <c r="C223" s="14"/>
      <c r="D223" s="14"/>
      <c r="E223" s="14"/>
      <c r="F223" s="14"/>
      <c r="G223" s="14"/>
      <c r="H223" s="14"/>
      <c r="I223" s="14"/>
    </row>
    <row r="224" spans="3:9" ht="12.75">
      <c r="C224" s="14"/>
      <c r="D224" s="14"/>
      <c r="E224" s="14"/>
      <c r="F224" s="14"/>
      <c r="G224" s="14"/>
      <c r="H224" s="14"/>
      <c r="I224" s="14"/>
    </row>
    <row r="225" spans="3:9" ht="12.75">
      <c r="C225" s="14"/>
      <c r="D225" s="14"/>
      <c r="E225" s="14"/>
      <c r="F225" s="14"/>
      <c r="G225" s="14"/>
      <c r="H225" s="14"/>
      <c r="I225" s="14"/>
    </row>
    <row r="226" spans="3:9" ht="12.75">
      <c r="C226" s="14"/>
      <c r="D226" s="14"/>
      <c r="E226" s="14"/>
      <c r="F226" s="14"/>
      <c r="G226" s="14"/>
      <c r="H226" s="14"/>
      <c r="I226" s="14"/>
    </row>
    <row r="227" spans="3:9" ht="12.75">
      <c r="C227" s="14"/>
      <c r="D227" s="14"/>
      <c r="E227" s="14"/>
      <c r="F227" s="14"/>
      <c r="G227" s="14"/>
      <c r="H227" s="14"/>
      <c r="I227" s="14"/>
    </row>
    <row r="228" spans="3:9" ht="12.75">
      <c r="C228" s="14"/>
      <c r="D228" s="14"/>
      <c r="E228" s="14"/>
      <c r="F228" s="14"/>
      <c r="G228" s="14"/>
      <c r="H228" s="14"/>
      <c r="I228" s="14"/>
    </row>
    <row r="229" spans="3:9" ht="12.75">
      <c r="C229" s="14"/>
      <c r="D229" s="14"/>
      <c r="E229" s="14"/>
      <c r="F229" s="14"/>
      <c r="G229" s="14"/>
      <c r="H229" s="14"/>
      <c r="I229" s="14"/>
    </row>
    <row r="230" spans="3:9" ht="12.75">
      <c r="C230" s="14"/>
      <c r="D230" s="14"/>
      <c r="E230" s="14"/>
      <c r="F230" s="14"/>
      <c r="G230" s="14"/>
      <c r="H230" s="14"/>
      <c r="I230" s="14"/>
    </row>
    <row r="231" spans="3:9" ht="12.75">
      <c r="C231" s="14"/>
      <c r="D231" s="14"/>
      <c r="E231" s="14"/>
      <c r="F231" s="14"/>
      <c r="G231" s="14"/>
      <c r="H231" s="14"/>
      <c r="I231" s="14"/>
    </row>
    <row r="232" spans="3:9" ht="12.75">
      <c r="C232" s="14"/>
      <c r="D232" s="14"/>
      <c r="E232" s="14"/>
      <c r="F232" s="14"/>
      <c r="G232" s="14"/>
      <c r="H232" s="14"/>
      <c r="I232" s="14"/>
    </row>
    <row r="233" spans="3:9" ht="12.75">
      <c r="C233" s="14"/>
      <c r="D233" s="14"/>
      <c r="E233" s="14"/>
      <c r="F233" s="14"/>
      <c r="G233" s="14"/>
      <c r="H233" s="14"/>
      <c r="I233" s="14"/>
    </row>
    <row r="234" spans="3:9" ht="12.75">
      <c r="C234" s="14"/>
      <c r="D234" s="14"/>
      <c r="E234" s="14"/>
      <c r="F234" s="14"/>
      <c r="G234" s="14"/>
      <c r="H234" s="14"/>
      <c r="I234" s="14"/>
    </row>
    <row r="235" spans="3:9" ht="12.75">
      <c r="C235" s="14"/>
      <c r="D235" s="14"/>
      <c r="E235" s="14"/>
      <c r="F235" s="14"/>
      <c r="G235" s="14"/>
      <c r="H235" s="14"/>
      <c r="I235" s="14"/>
    </row>
    <row r="236" spans="3:9" ht="12.75">
      <c r="C236" s="14"/>
      <c r="D236" s="14"/>
      <c r="E236" s="14"/>
      <c r="F236" s="14"/>
      <c r="G236" s="14"/>
      <c r="H236" s="14"/>
      <c r="I236" s="14"/>
    </row>
    <row r="237" spans="3:9" ht="12.75">
      <c r="C237" s="14"/>
      <c r="D237" s="14"/>
      <c r="E237" s="14"/>
      <c r="F237" s="14"/>
      <c r="G237" s="14"/>
      <c r="H237" s="14"/>
      <c r="I237" s="14"/>
    </row>
    <row r="238" spans="3:9" ht="12.75">
      <c r="C238" s="14"/>
      <c r="D238" s="14"/>
      <c r="E238" s="14"/>
      <c r="F238" s="14"/>
      <c r="G238" s="14"/>
      <c r="H238" s="14"/>
      <c r="I238" s="14"/>
    </row>
    <row r="239" spans="3:9" ht="12.75">
      <c r="C239" s="14"/>
      <c r="D239" s="14"/>
      <c r="E239" s="14"/>
      <c r="F239" s="14"/>
      <c r="G239" s="14"/>
      <c r="H239" s="14"/>
      <c r="I239" s="14"/>
    </row>
    <row r="240" spans="3:9" ht="12.75">
      <c r="C240" s="14"/>
      <c r="D240" s="14"/>
      <c r="E240" s="14"/>
      <c r="F240" s="14"/>
      <c r="G240" s="14"/>
      <c r="H240" s="14"/>
      <c r="I240" s="14"/>
    </row>
    <row r="241" spans="3:9" ht="12.75">
      <c r="C241" s="14"/>
      <c r="D241" s="14"/>
      <c r="E241" s="14"/>
      <c r="F241" s="14"/>
      <c r="G241" s="14"/>
      <c r="H241" s="14"/>
      <c r="I241" s="14"/>
    </row>
    <row r="242" spans="3:9" ht="12.75">
      <c r="C242" s="14"/>
      <c r="D242" s="14"/>
      <c r="E242" s="14"/>
      <c r="F242" s="14"/>
      <c r="G242" s="14"/>
      <c r="H242" s="14"/>
      <c r="I242" s="14"/>
    </row>
    <row r="243" spans="3:9" ht="12.75">
      <c r="C243" s="14"/>
      <c r="D243" s="14"/>
      <c r="E243" s="14"/>
      <c r="F243" s="14"/>
      <c r="G243" s="14"/>
      <c r="H243" s="14"/>
      <c r="I243" s="14"/>
    </row>
    <row r="244" spans="3:9" ht="12.75">
      <c r="C244" s="14"/>
      <c r="D244" s="14"/>
      <c r="E244" s="14"/>
      <c r="F244" s="14"/>
      <c r="G244" s="14"/>
      <c r="H244" s="14"/>
      <c r="I244" s="14"/>
    </row>
    <row r="245" spans="3:9" ht="12.75">
      <c r="C245" s="14"/>
      <c r="D245" s="14"/>
      <c r="E245" s="14"/>
      <c r="F245" s="14"/>
      <c r="G245" s="14"/>
      <c r="H245" s="14"/>
      <c r="I245" s="14"/>
    </row>
    <row r="246" spans="3:9" ht="12.75">
      <c r="C246" s="14"/>
      <c r="D246" s="14"/>
      <c r="E246" s="14"/>
      <c r="F246" s="14"/>
      <c r="G246" s="14"/>
      <c r="H246" s="14"/>
      <c r="I246" s="14"/>
    </row>
    <row r="247" spans="3:9" ht="12.75">
      <c r="C247" s="14"/>
      <c r="D247" s="14"/>
      <c r="E247" s="14"/>
      <c r="F247" s="14"/>
      <c r="G247" s="14"/>
      <c r="H247" s="14"/>
      <c r="I247" s="14"/>
    </row>
    <row r="248" spans="3:9" ht="12.75">
      <c r="C248" s="14"/>
      <c r="D248" s="14"/>
      <c r="E248" s="14"/>
      <c r="F248" s="14"/>
      <c r="G248" s="14"/>
      <c r="H248" s="14"/>
      <c r="I248" s="14"/>
    </row>
    <row r="249" spans="3:9" ht="12.75">
      <c r="C249" s="14"/>
      <c r="D249" s="14"/>
      <c r="E249" s="14"/>
      <c r="F249" s="14"/>
      <c r="G249" s="14"/>
      <c r="H249" s="14"/>
      <c r="I249" s="14"/>
    </row>
    <row r="250" spans="3:9" ht="12.75">
      <c r="C250" s="14"/>
      <c r="D250" s="14"/>
      <c r="E250" s="14"/>
      <c r="F250" s="14"/>
      <c r="G250" s="14"/>
      <c r="H250" s="14"/>
      <c r="I250" s="14"/>
    </row>
    <row r="251" spans="3:9" ht="12.75">
      <c r="C251" s="14"/>
      <c r="D251" s="14"/>
      <c r="E251" s="14"/>
      <c r="F251" s="14"/>
      <c r="G251" s="14"/>
      <c r="H251" s="14"/>
      <c r="I251" s="14"/>
    </row>
    <row r="252" spans="3:9" ht="12.75">
      <c r="C252" s="14"/>
      <c r="D252" s="14"/>
      <c r="E252" s="14"/>
      <c r="F252" s="14"/>
      <c r="G252" s="14"/>
      <c r="H252" s="14"/>
      <c r="I252" s="14"/>
    </row>
    <row r="253" spans="3:9" ht="12.75">
      <c r="C253" s="14"/>
      <c r="D253" s="14"/>
      <c r="E253" s="14"/>
      <c r="F253" s="14"/>
      <c r="G253" s="14"/>
      <c r="H253" s="14"/>
      <c r="I253" s="14"/>
    </row>
    <row r="254" spans="3:9" ht="12.75">
      <c r="C254" s="14"/>
      <c r="D254" s="14"/>
      <c r="E254" s="14"/>
      <c r="F254" s="14"/>
      <c r="G254" s="14"/>
      <c r="H254" s="14"/>
      <c r="I254" s="14"/>
    </row>
    <row r="255" spans="3:9" ht="12.75">
      <c r="C255" s="14"/>
      <c r="D255" s="14"/>
      <c r="E255" s="14"/>
      <c r="F255" s="14"/>
      <c r="G255" s="14"/>
      <c r="H255" s="14"/>
      <c r="I255" s="14"/>
    </row>
    <row r="256" spans="3:9" ht="12.75">
      <c r="C256" s="14"/>
      <c r="D256" s="14"/>
      <c r="E256" s="14"/>
      <c r="F256" s="14"/>
      <c r="G256" s="14"/>
      <c r="H256" s="14"/>
      <c r="I256" s="14"/>
    </row>
    <row r="257" spans="3:9" ht="12.75">
      <c r="C257" s="14"/>
      <c r="D257" s="14"/>
      <c r="E257" s="14"/>
      <c r="F257" s="14"/>
      <c r="G257" s="14"/>
      <c r="H257" s="14"/>
      <c r="I257" s="14"/>
    </row>
    <row r="258" spans="3:9" ht="12.75">
      <c r="C258" s="14"/>
      <c r="D258" s="14"/>
      <c r="E258" s="14"/>
      <c r="F258" s="14"/>
      <c r="G258" s="14"/>
      <c r="H258" s="14"/>
      <c r="I258" s="14"/>
    </row>
    <row r="259" spans="3:9" ht="12.75">
      <c r="C259" s="14"/>
      <c r="D259" s="14"/>
      <c r="E259" s="14"/>
      <c r="F259" s="14"/>
      <c r="G259" s="14"/>
      <c r="H259" s="14"/>
      <c r="I259" s="14"/>
    </row>
    <row r="260" spans="3:9" ht="12.75">
      <c r="C260" s="14"/>
      <c r="D260" s="14"/>
      <c r="E260" s="14"/>
      <c r="F260" s="14"/>
      <c r="G260" s="14"/>
      <c r="H260" s="14"/>
      <c r="I260" s="14"/>
    </row>
    <row r="261" spans="3:9" ht="12.75">
      <c r="C261" s="14"/>
      <c r="D261" s="14"/>
      <c r="E261" s="14"/>
      <c r="F261" s="14"/>
      <c r="G261" s="14"/>
      <c r="H261" s="14"/>
      <c r="I261" s="14"/>
    </row>
    <row r="262" spans="3:9" ht="12.75">
      <c r="C262" s="14"/>
      <c r="D262" s="14"/>
      <c r="E262" s="14"/>
      <c r="F262" s="14"/>
      <c r="G262" s="14"/>
      <c r="H262" s="14"/>
      <c r="I262" s="14"/>
    </row>
    <row r="263" spans="3:9" ht="12.75">
      <c r="C263" s="14"/>
      <c r="D263" s="14"/>
      <c r="E263" s="14"/>
      <c r="F263" s="14"/>
      <c r="G263" s="14"/>
      <c r="H263" s="14"/>
      <c r="I263" s="14"/>
    </row>
    <row r="264" spans="3:9" ht="12.75">
      <c r="C264" s="14"/>
      <c r="D264" s="14"/>
      <c r="E264" s="14"/>
      <c r="F264" s="14"/>
      <c r="G264" s="14"/>
      <c r="H264" s="14"/>
      <c r="I264" s="14"/>
    </row>
    <row r="265" spans="3:9" ht="12.75">
      <c r="C265" s="14"/>
      <c r="D265" s="14"/>
      <c r="E265" s="14"/>
      <c r="F265" s="14"/>
      <c r="G265" s="14"/>
      <c r="H265" s="14"/>
      <c r="I265" s="14"/>
    </row>
    <row r="266" spans="3:9" ht="12.75">
      <c r="C266" s="14"/>
      <c r="D266" s="14"/>
      <c r="E266" s="14"/>
      <c r="F266" s="14"/>
      <c r="G266" s="14"/>
      <c r="H266" s="14"/>
      <c r="I266" s="14"/>
    </row>
    <row r="267" spans="3:9" ht="12.75">
      <c r="C267" s="14"/>
      <c r="D267" s="14"/>
      <c r="E267" s="14"/>
      <c r="F267" s="14"/>
      <c r="G267" s="14"/>
      <c r="H267" s="14"/>
      <c r="I267" s="14"/>
    </row>
    <row r="268" spans="3:9" ht="12.75">
      <c r="C268" s="14"/>
      <c r="D268" s="14"/>
      <c r="E268" s="14"/>
      <c r="F268" s="14"/>
      <c r="G268" s="14"/>
      <c r="H268" s="14"/>
      <c r="I268" s="14"/>
    </row>
    <row r="269" spans="3:9" ht="12.75">
      <c r="C269" s="14"/>
      <c r="D269" s="14"/>
      <c r="E269" s="14"/>
      <c r="F269" s="14"/>
      <c r="G269" s="14"/>
      <c r="H269" s="14"/>
      <c r="I269" s="14"/>
    </row>
    <row r="270" spans="3:9" ht="12.75">
      <c r="C270" s="14"/>
      <c r="D270" s="14"/>
      <c r="E270" s="14"/>
      <c r="F270" s="14"/>
      <c r="G270" s="14"/>
      <c r="H270" s="14"/>
      <c r="I270" s="14"/>
    </row>
    <row r="271" spans="3:9" ht="12.75">
      <c r="C271" s="14"/>
      <c r="D271" s="14"/>
      <c r="E271" s="14"/>
      <c r="F271" s="14"/>
      <c r="G271" s="14"/>
      <c r="H271" s="14"/>
      <c r="I271" s="14"/>
    </row>
    <row r="272" spans="3:9" ht="12.75">
      <c r="C272" s="14"/>
      <c r="D272" s="14"/>
      <c r="E272" s="14"/>
      <c r="F272" s="14"/>
      <c r="G272" s="14"/>
      <c r="H272" s="14"/>
      <c r="I272" s="14"/>
    </row>
    <row r="273" spans="3:9" ht="12.75">
      <c r="C273" s="14"/>
      <c r="D273" s="14"/>
      <c r="E273" s="14"/>
      <c r="F273" s="14"/>
      <c r="G273" s="14"/>
      <c r="H273" s="14"/>
      <c r="I273" s="14"/>
    </row>
    <row r="274" spans="3:9" ht="12.75">
      <c r="C274" s="14"/>
      <c r="D274" s="14"/>
      <c r="E274" s="14"/>
      <c r="F274" s="14"/>
      <c r="G274" s="14"/>
      <c r="H274" s="14"/>
      <c r="I274" s="14"/>
    </row>
    <row r="275" spans="3:9" ht="12.75">
      <c r="C275" s="14"/>
      <c r="D275" s="14"/>
      <c r="E275" s="14"/>
      <c r="F275" s="14"/>
      <c r="G275" s="14"/>
      <c r="H275" s="14"/>
      <c r="I275" s="14"/>
    </row>
    <row r="276" spans="3:9" ht="12.75">
      <c r="C276" s="14"/>
      <c r="D276" s="14"/>
      <c r="E276" s="14"/>
      <c r="F276" s="14"/>
      <c r="G276" s="14"/>
      <c r="H276" s="14"/>
      <c r="I276" s="14"/>
    </row>
    <row r="277" spans="3:9" ht="12.75">
      <c r="C277" s="14"/>
      <c r="D277" s="14"/>
      <c r="E277" s="14"/>
      <c r="F277" s="14"/>
      <c r="G277" s="14"/>
      <c r="H277" s="14"/>
      <c r="I277" s="14"/>
    </row>
    <row r="278" spans="3:9" ht="12.75">
      <c r="C278" s="14"/>
      <c r="D278" s="14"/>
      <c r="E278" s="14"/>
      <c r="F278" s="14"/>
      <c r="G278" s="14"/>
      <c r="H278" s="14"/>
      <c r="I278" s="14"/>
    </row>
    <row r="279" spans="3:9" ht="12.75">
      <c r="C279" s="14"/>
      <c r="D279" s="14"/>
      <c r="E279" s="14"/>
      <c r="F279" s="14"/>
      <c r="G279" s="14"/>
      <c r="H279" s="14"/>
      <c r="I279" s="14"/>
    </row>
    <row r="280" spans="3:9" ht="12.75">
      <c r="C280" s="14"/>
      <c r="D280" s="14"/>
      <c r="E280" s="14"/>
      <c r="F280" s="14"/>
      <c r="G280" s="14"/>
      <c r="H280" s="14"/>
      <c r="I280" s="14"/>
    </row>
    <row r="281" spans="3:9" ht="12.75">
      <c r="C281" s="14"/>
      <c r="D281" s="14"/>
      <c r="E281" s="14"/>
      <c r="F281" s="14"/>
      <c r="G281" s="14"/>
      <c r="H281" s="14"/>
      <c r="I281" s="14"/>
    </row>
    <row r="282" spans="3:9" ht="12.75">
      <c r="C282" s="14"/>
      <c r="D282" s="14"/>
      <c r="E282" s="14"/>
      <c r="F282" s="14"/>
      <c r="G282" s="14"/>
      <c r="H282" s="14"/>
      <c r="I282" s="14"/>
    </row>
    <row r="283" spans="3:9" ht="12.75">
      <c r="C283" s="14"/>
      <c r="D283" s="14"/>
      <c r="E283" s="14"/>
      <c r="F283" s="14"/>
      <c r="G283" s="14"/>
      <c r="H283" s="14"/>
      <c r="I283" s="14"/>
    </row>
    <row r="284" spans="3:9" ht="12.75">
      <c r="C284" s="14"/>
      <c r="D284" s="14"/>
      <c r="E284" s="14"/>
      <c r="F284" s="14"/>
      <c r="G284" s="14"/>
      <c r="H284" s="14"/>
      <c r="I284" s="14"/>
    </row>
    <row r="285" spans="3:9" ht="12.75">
      <c r="C285" s="14"/>
      <c r="D285" s="14"/>
      <c r="E285" s="14"/>
      <c r="F285" s="14"/>
      <c r="G285" s="14"/>
      <c r="H285" s="14"/>
      <c r="I285" s="14"/>
    </row>
    <row r="286" spans="3:9" ht="12.75">
      <c r="C286" s="14"/>
      <c r="D286" s="14"/>
      <c r="E286" s="14"/>
      <c r="F286" s="14"/>
      <c r="G286" s="14"/>
      <c r="H286" s="14"/>
      <c r="I286" s="14"/>
    </row>
    <row r="287" spans="3:9" ht="12.75">
      <c r="C287" s="14"/>
      <c r="D287" s="14"/>
      <c r="E287" s="14"/>
      <c r="F287" s="14"/>
      <c r="G287" s="14"/>
      <c r="H287" s="14"/>
      <c r="I287" s="14"/>
    </row>
    <row r="288" spans="3:9" ht="12.75">
      <c r="C288" s="14"/>
      <c r="D288" s="14"/>
      <c r="E288" s="14"/>
      <c r="F288" s="14"/>
      <c r="G288" s="14"/>
      <c r="H288" s="14"/>
      <c r="I288" s="14"/>
    </row>
    <row r="289" spans="3:9" ht="12.75">
      <c r="C289" s="14"/>
      <c r="D289" s="14"/>
      <c r="E289" s="14"/>
      <c r="F289" s="14"/>
      <c r="G289" s="14"/>
      <c r="H289" s="14"/>
      <c r="I289" s="14"/>
    </row>
    <row r="290" spans="3:9" ht="12.75">
      <c r="C290" s="14"/>
      <c r="D290" s="14"/>
      <c r="E290" s="14"/>
      <c r="F290" s="14"/>
      <c r="G290" s="14"/>
      <c r="H290" s="14"/>
      <c r="I290" s="14"/>
    </row>
    <row r="291" spans="3:9" ht="12.75">
      <c r="C291" s="14"/>
      <c r="D291" s="14"/>
      <c r="E291" s="14"/>
      <c r="F291" s="14"/>
      <c r="G291" s="14"/>
      <c r="H291" s="14"/>
      <c r="I291" s="14"/>
    </row>
    <row r="292" spans="3:9" ht="12.75">
      <c r="C292" s="14"/>
      <c r="D292" s="14"/>
      <c r="E292" s="14"/>
      <c r="F292" s="14"/>
      <c r="G292" s="14"/>
      <c r="H292" s="14"/>
      <c r="I292" s="14"/>
    </row>
    <row r="293" spans="3:9" ht="12.75">
      <c r="C293" s="14"/>
      <c r="D293" s="14"/>
      <c r="E293" s="14"/>
      <c r="F293" s="14"/>
      <c r="G293" s="14"/>
      <c r="H293" s="14"/>
      <c r="I293" s="14"/>
    </row>
    <row r="294" spans="3:9" ht="12.75">
      <c r="C294" s="14"/>
      <c r="D294" s="14"/>
      <c r="E294" s="14"/>
      <c r="F294" s="14"/>
      <c r="G294" s="14"/>
      <c r="H294" s="14"/>
      <c r="I294" s="14"/>
    </row>
    <row r="295" spans="3:9" ht="12.75">
      <c r="C295" s="14"/>
      <c r="D295" s="14"/>
      <c r="E295" s="14"/>
      <c r="F295" s="14"/>
      <c r="G295" s="14"/>
      <c r="H295" s="14"/>
      <c r="I295" s="14"/>
    </row>
    <row r="296" spans="3:9" ht="12.75">
      <c r="C296" s="14"/>
      <c r="D296" s="14"/>
      <c r="E296" s="14"/>
      <c r="F296" s="14"/>
      <c r="G296" s="14"/>
      <c r="H296" s="14"/>
      <c r="I296" s="14"/>
    </row>
    <row r="297" spans="3:9" ht="12.75">
      <c r="C297" s="14"/>
      <c r="D297" s="14"/>
      <c r="E297" s="14"/>
      <c r="F297" s="14"/>
      <c r="G297" s="14"/>
      <c r="H297" s="14"/>
      <c r="I297" s="14"/>
    </row>
    <row r="298" spans="3:9" ht="12.75">
      <c r="C298" s="14"/>
      <c r="D298" s="14"/>
      <c r="E298" s="14"/>
      <c r="F298" s="14"/>
      <c r="G298" s="14"/>
      <c r="H298" s="14"/>
      <c r="I298" s="14"/>
    </row>
    <row r="299" spans="3:9" ht="12.75">
      <c r="C299" s="14"/>
      <c r="D299" s="14"/>
      <c r="E299" s="14"/>
      <c r="F299" s="14"/>
      <c r="G299" s="14"/>
      <c r="H299" s="14"/>
      <c r="I299" s="14"/>
    </row>
    <row r="300" spans="3:9" ht="12.75">
      <c r="C300" s="14"/>
      <c r="D300" s="14"/>
      <c r="E300" s="14"/>
      <c r="F300" s="14"/>
      <c r="G300" s="14"/>
      <c r="H300" s="14"/>
      <c r="I300" s="14"/>
    </row>
    <row r="301" spans="3:9" ht="12.75">
      <c r="C301" s="14"/>
      <c r="D301" s="14"/>
      <c r="E301" s="14"/>
      <c r="F301" s="14"/>
      <c r="G301" s="14"/>
      <c r="H301" s="14"/>
      <c r="I301" s="14"/>
    </row>
    <row r="302" spans="3:9" ht="12.75">
      <c r="C302" s="14"/>
      <c r="D302" s="14"/>
      <c r="E302" s="14"/>
      <c r="F302" s="14"/>
      <c r="G302" s="14"/>
      <c r="H302" s="14"/>
      <c r="I302" s="14"/>
    </row>
    <row r="303" spans="3:9" ht="12.75">
      <c r="C303" s="14"/>
      <c r="D303" s="14"/>
      <c r="E303" s="14"/>
      <c r="F303" s="14"/>
      <c r="G303" s="14"/>
      <c r="H303" s="14"/>
      <c r="I303" s="14"/>
    </row>
    <row r="304" spans="3:9" ht="12.75">
      <c r="C304" s="14"/>
      <c r="D304" s="14"/>
      <c r="E304" s="14"/>
      <c r="F304" s="14"/>
      <c r="G304" s="14"/>
      <c r="H304" s="14"/>
      <c r="I304" s="14"/>
    </row>
    <row r="305" spans="3:9" ht="12.75">
      <c r="C305" s="14"/>
      <c r="D305" s="14"/>
      <c r="E305" s="14"/>
      <c r="F305" s="14"/>
      <c r="G305" s="14"/>
      <c r="H305" s="14"/>
      <c r="I305" s="14"/>
    </row>
    <row r="306" spans="3:9" ht="12.75">
      <c r="C306" s="14"/>
      <c r="D306" s="14"/>
      <c r="E306" s="14"/>
      <c r="F306" s="14"/>
      <c r="G306" s="14"/>
      <c r="H306" s="14"/>
      <c r="I306" s="14"/>
    </row>
    <row r="307" spans="3:9" ht="12.75">
      <c r="C307" s="14"/>
      <c r="D307" s="14"/>
      <c r="E307" s="14"/>
      <c r="F307" s="14"/>
      <c r="G307" s="14"/>
      <c r="H307" s="14"/>
      <c r="I307" s="14"/>
    </row>
    <row r="308" spans="3:9" ht="12.75">
      <c r="C308" s="14"/>
      <c r="D308" s="14"/>
      <c r="E308" s="14"/>
      <c r="F308" s="14"/>
      <c r="G308" s="14"/>
      <c r="H308" s="14"/>
      <c r="I308" s="14"/>
    </row>
    <row r="309" spans="3:9" ht="12.75">
      <c r="C309" s="14"/>
      <c r="D309" s="14"/>
      <c r="E309" s="14"/>
      <c r="F309" s="14"/>
      <c r="G309" s="14"/>
      <c r="H309" s="14"/>
      <c r="I309" s="14"/>
    </row>
    <row r="310" spans="3:9" ht="12.75">
      <c r="C310" s="14"/>
      <c r="D310" s="14"/>
      <c r="E310" s="14"/>
      <c r="F310" s="14"/>
      <c r="G310" s="14"/>
      <c r="H310" s="14"/>
      <c r="I310" s="14"/>
    </row>
    <row r="311" spans="3:9" ht="12.75">
      <c r="C311" s="14"/>
      <c r="D311" s="14"/>
      <c r="E311" s="14"/>
      <c r="F311" s="14"/>
      <c r="G311" s="14"/>
      <c r="H311" s="14"/>
      <c r="I311" s="14"/>
    </row>
    <row r="312" spans="3:9" ht="12.75">
      <c r="C312" s="14"/>
      <c r="D312" s="14"/>
      <c r="E312" s="14"/>
      <c r="F312" s="14"/>
      <c r="G312" s="14"/>
      <c r="H312" s="14"/>
      <c r="I312" s="14"/>
    </row>
    <row r="313" spans="3:9" ht="12.75">
      <c r="C313" s="14"/>
      <c r="D313" s="14"/>
      <c r="E313" s="14"/>
      <c r="F313" s="14"/>
      <c r="G313" s="14"/>
      <c r="H313" s="14"/>
      <c r="I313" s="14"/>
    </row>
    <row r="314" spans="3:9" ht="12.75">
      <c r="C314" s="14"/>
      <c r="D314" s="14"/>
      <c r="E314" s="14"/>
      <c r="F314" s="14"/>
      <c r="G314" s="14"/>
      <c r="H314" s="14"/>
      <c r="I314" s="14"/>
    </row>
    <row r="315" spans="3:9" ht="12.75">
      <c r="C315" s="14"/>
      <c r="D315" s="14"/>
      <c r="E315" s="14"/>
      <c r="F315" s="14"/>
      <c r="G315" s="14"/>
      <c r="H315" s="14"/>
      <c r="I315" s="14"/>
    </row>
    <row r="316" spans="3:9" ht="12.75">
      <c r="C316" s="14"/>
      <c r="D316" s="14"/>
      <c r="E316" s="14"/>
      <c r="F316" s="14"/>
      <c r="G316" s="14"/>
      <c r="H316" s="14"/>
      <c r="I316" s="14"/>
    </row>
    <row r="317" spans="3:9" ht="12.75">
      <c r="C317" s="14"/>
      <c r="D317" s="14"/>
      <c r="E317" s="14"/>
      <c r="F317" s="14"/>
      <c r="G317" s="14"/>
      <c r="H317" s="14"/>
      <c r="I317" s="14"/>
    </row>
    <row r="318" spans="3:9" ht="12.75">
      <c r="C318" s="14"/>
      <c r="D318" s="14"/>
      <c r="E318" s="14"/>
      <c r="F318" s="14"/>
      <c r="G318" s="14"/>
      <c r="H318" s="14"/>
      <c r="I318" s="14"/>
    </row>
    <row r="319" spans="3:9" ht="12.75">
      <c r="C319" s="14"/>
      <c r="D319" s="14"/>
      <c r="E319" s="14"/>
      <c r="F319" s="14"/>
      <c r="G319" s="14"/>
      <c r="H319" s="14"/>
      <c r="I319" s="14"/>
    </row>
    <row r="320" spans="3:9" ht="12.75">
      <c r="C320" s="14"/>
      <c r="D320" s="14"/>
      <c r="E320" s="14"/>
      <c r="F320" s="14"/>
      <c r="G320" s="14"/>
      <c r="H320" s="14"/>
      <c r="I320" s="14"/>
    </row>
    <row r="321" spans="3:9" ht="12.75">
      <c r="C321" s="14"/>
      <c r="D321" s="14"/>
      <c r="E321" s="14"/>
      <c r="F321" s="14"/>
      <c r="G321" s="14"/>
      <c r="H321" s="14"/>
      <c r="I321" s="14"/>
    </row>
    <row r="322" spans="3:9" ht="12.75">
      <c r="C322" s="14"/>
      <c r="D322" s="14"/>
      <c r="E322" s="14"/>
      <c r="F322" s="14"/>
      <c r="G322" s="14"/>
      <c r="H322" s="14"/>
      <c r="I322" s="14"/>
    </row>
    <row r="323" spans="3:9" ht="12.75">
      <c r="C323" s="14"/>
      <c r="D323" s="14"/>
      <c r="E323" s="14"/>
      <c r="F323" s="14"/>
      <c r="G323" s="14"/>
      <c r="H323" s="14"/>
      <c r="I323" s="14"/>
    </row>
    <row r="324" spans="3:9" ht="12.75">
      <c r="C324" s="14"/>
      <c r="D324" s="14"/>
      <c r="E324" s="14"/>
      <c r="F324" s="14"/>
      <c r="G324" s="14"/>
      <c r="H324" s="14"/>
      <c r="I324" s="14"/>
    </row>
    <row r="325" spans="3:9" ht="12.75">
      <c r="C325" s="14"/>
      <c r="D325" s="14"/>
      <c r="E325" s="14"/>
      <c r="F325" s="14"/>
      <c r="G325" s="14"/>
      <c r="H325" s="14"/>
      <c r="I325" s="14"/>
    </row>
    <row r="326" spans="3:9" ht="12.75">
      <c r="C326" s="14"/>
      <c r="D326" s="14"/>
      <c r="E326" s="14"/>
      <c r="F326" s="14"/>
      <c r="G326" s="14"/>
      <c r="H326" s="14"/>
      <c r="I326" s="14"/>
    </row>
    <row r="327" spans="3:9" ht="12.75">
      <c r="C327" s="14"/>
      <c r="D327" s="14"/>
      <c r="E327" s="14"/>
      <c r="F327" s="14"/>
      <c r="G327" s="14"/>
      <c r="H327" s="14"/>
      <c r="I327" s="14"/>
    </row>
    <row r="328" spans="3:9" ht="12.75">
      <c r="C328" s="14"/>
      <c r="D328" s="14"/>
      <c r="E328" s="14"/>
      <c r="F328" s="14"/>
      <c r="G328" s="14"/>
      <c r="H328" s="14"/>
      <c r="I328" s="14"/>
    </row>
    <row r="329" spans="3:9" ht="12.75">
      <c r="C329" s="14"/>
      <c r="D329" s="14"/>
      <c r="E329" s="14"/>
      <c r="F329" s="14"/>
      <c r="G329" s="14"/>
      <c r="H329" s="14"/>
      <c r="I329" s="14"/>
    </row>
    <row r="330" spans="3:9" ht="12.75">
      <c r="C330" s="14"/>
      <c r="D330" s="14"/>
      <c r="E330" s="14"/>
      <c r="F330" s="14"/>
      <c r="G330" s="14"/>
      <c r="H330" s="14"/>
      <c r="I330" s="14"/>
    </row>
    <row r="331" spans="3:9" ht="12.75">
      <c r="C331" s="14"/>
      <c r="D331" s="14"/>
      <c r="E331" s="14"/>
      <c r="F331" s="14"/>
      <c r="G331" s="14"/>
      <c r="H331" s="14"/>
      <c r="I331" s="14"/>
    </row>
    <row r="332" spans="3:9" ht="12.75">
      <c r="C332" s="14"/>
      <c r="D332" s="14"/>
      <c r="E332" s="14"/>
      <c r="F332" s="14"/>
      <c r="G332" s="14"/>
      <c r="H332" s="14"/>
      <c r="I332" s="14"/>
    </row>
    <row r="333" spans="3:9" ht="12.75">
      <c r="C333" s="14"/>
      <c r="D333" s="14"/>
      <c r="E333" s="14"/>
      <c r="F333" s="14"/>
      <c r="G333" s="14"/>
      <c r="H333" s="14"/>
      <c r="I333" s="14"/>
    </row>
    <row r="334" spans="3:9" ht="12.75">
      <c r="C334" s="14"/>
      <c r="D334" s="14"/>
      <c r="E334" s="14"/>
      <c r="F334" s="14"/>
      <c r="G334" s="14"/>
      <c r="H334" s="14"/>
      <c r="I334" s="14"/>
    </row>
  </sheetData>
  <sheetProtection/>
  <printOptions/>
  <pageMargins left="0.75" right="0.75" top="1" bottom="1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phil</cp:lastModifiedBy>
  <cp:lastPrinted>2006-11-18T15:59:42Z</cp:lastPrinted>
  <dcterms:created xsi:type="dcterms:W3CDTF">2001-03-18T14:15:07Z</dcterms:created>
  <dcterms:modified xsi:type="dcterms:W3CDTF">2019-11-22T13:43:37Z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